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stvirginiaot-my.sharepoint.com/personal/e020776_wv_gov/Documents/Asphalt State Wide Stuff Specs-SPs-MPs-Forms/HMA Forms/T400 Series/"/>
    </mc:Choice>
  </mc:AlternateContent>
  <xr:revisionPtr revIDLastSave="0" documentId="8_{86C9F5AD-FAF3-424C-A4E3-25267DC6B1A9}" xr6:coauthVersionLast="43" xr6:coauthVersionMax="43" xr10:uidLastSave="{00000000-0000-0000-0000-000000000000}"/>
  <bookViews>
    <workbookView xWindow="21480" yWindow="-120" windowWidth="21840" windowHeight="13140" xr2:uid="{00000000-000D-0000-FFFF-FFFF00000000}"/>
  </bookViews>
  <sheets>
    <sheet name="T407 - Rollerpas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3" l="1"/>
  <c r="C32" i="3" l="1"/>
  <c r="J32" i="3" s="1"/>
  <c r="G5" i="3" l="1"/>
  <c r="D33" i="3" l="1"/>
  <c r="C20" i="3"/>
  <c r="C21" i="3" l="1"/>
  <c r="C22" i="3" s="1"/>
  <c r="K20" i="3"/>
  <c r="K21" i="3" s="1"/>
  <c r="K22" i="3" s="1"/>
  <c r="I20" i="3"/>
  <c r="I21" i="3" s="1"/>
  <c r="I22" i="3" s="1"/>
  <c r="G20" i="3"/>
  <c r="G21" i="3" s="1"/>
  <c r="G22" i="3" s="1"/>
  <c r="E20" i="3"/>
  <c r="E21" i="3" s="1"/>
  <c r="E22" i="3" s="1"/>
</calcChain>
</file>

<file path=xl/sharedStrings.xml><?xml version="1.0" encoding="utf-8"?>
<sst xmlns="http://schemas.openxmlformats.org/spreadsheetml/2006/main" count="80" uniqueCount="62">
  <si>
    <t>A</t>
  </si>
  <si>
    <t>B</t>
  </si>
  <si>
    <t>Station Number</t>
  </si>
  <si>
    <t>Offset</t>
  </si>
  <si>
    <t>Control Section</t>
  </si>
  <si>
    <t>Pass/Fail</t>
  </si>
  <si>
    <t>Mat Temperature (F)</t>
  </si>
  <si>
    <t>Date:</t>
  </si>
  <si>
    <t>Average Wet Density</t>
  </si>
  <si>
    <t xml:space="preserve">Beginning Station </t>
  </si>
  <si>
    <t>Ending Station</t>
  </si>
  <si>
    <t>Project Number:</t>
  </si>
  <si>
    <t>Plant Source Code:</t>
  </si>
  <si>
    <t xml:space="preserve">Begin Station </t>
  </si>
  <si>
    <t>1 1/2"</t>
  </si>
  <si>
    <t>1 3/4"</t>
  </si>
  <si>
    <t>2"</t>
  </si>
  <si>
    <t>2 1/4"</t>
  </si>
  <si>
    <t>2 1/2"</t>
  </si>
  <si>
    <t>2 3/4"</t>
  </si>
  <si>
    <t>3"</t>
  </si>
  <si>
    <t>3 1/4"</t>
  </si>
  <si>
    <t>New Asphalt Overlay Thickness</t>
  </si>
  <si>
    <t>Troxler (3430/3440) "K" values</t>
  </si>
  <si>
    <t>Wet Density (kg/m3)</t>
  </si>
  <si>
    <t>Site #</t>
  </si>
  <si>
    <t>Station number</t>
  </si>
  <si>
    <t>Readings after:</t>
  </si>
  <si>
    <t>4 Passes</t>
  </si>
  <si>
    <t>6 Passes</t>
  </si>
  <si>
    <t>8 Passes</t>
  </si>
  <si>
    <t>10 Passes</t>
  </si>
  <si>
    <t>12 Passes</t>
  </si>
  <si>
    <t>Lab Number:</t>
  </si>
  <si>
    <t>Station</t>
  </si>
  <si>
    <t>Average Existing Density (A)</t>
  </si>
  <si>
    <r>
      <t>Mat Temperature (</t>
    </r>
    <r>
      <rPr>
        <sz val="10"/>
        <rFont val="Calibri"/>
        <family val="2"/>
      </rPr>
      <t>°</t>
    </r>
    <r>
      <rPr>
        <sz val="10"/>
        <rFont val="Arial"/>
        <family val="2"/>
      </rPr>
      <t>F)</t>
    </r>
  </si>
  <si>
    <t>Proving Section</t>
  </si>
  <si>
    <t>Relative Corrected Density</t>
  </si>
  <si>
    <t>Wet Density (Kg/m³)</t>
  </si>
  <si>
    <t>Thin Lift Correction</t>
  </si>
  <si>
    <t>Avg Wet Density (Kg/m³)</t>
  </si>
  <si>
    <t>Section Number:</t>
  </si>
  <si>
    <t>Technician's
Name:</t>
  </si>
  <si>
    <t>Reviewer's
Name:</t>
  </si>
  <si>
    <r>
      <t>Existing Surface Type</t>
    </r>
    <r>
      <rPr>
        <vertAlign val="superscript"/>
        <sz val="10"/>
        <rFont val="Arial"/>
        <family val="2"/>
      </rPr>
      <t xml:space="preserve"> Note 1</t>
    </r>
    <r>
      <rPr>
        <sz val="10"/>
        <rFont val="Arial"/>
        <family val="2"/>
      </rPr>
      <t>:</t>
    </r>
  </si>
  <si>
    <t>Item Number:</t>
  </si>
  <si>
    <t>Contract Line Item:</t>
  </si>
  <si>
    <t>Note 1: (Milled, Un-Milled, Scratch, Concrete, Etc.)
Note 2: K's listed for Troxler 3400 Series Gauges only
Note3:  DO NOT round numbers until final answer.
Note 4: Report all Densities in kg/m3</t>
  </si>
  <si>
    <r>
      <t xml:space="preserve">K - Factor </t>
    </r>
    <r>
      <rPr>
        <vertAlign val="superscript"/>
        <sz val="10"/>
        <rFont val="Arial"/>
        <family val="2"/>
      </rPr>
      <t>Note2</t>
    </r>
    <r>
      <rPr>
        <sz val="10"/>
        <rFont val="Arial"/>
        <family val="2"/>
      </rPr>
      <t>:</t>
    </r>
  </si>
  <si>
    <t>Avg Relative Corrected Density</t>
  </si>
  <si>
    <t>Offset (RoC/E)</t>
  </si>
  <si>
    <t>Gauge Number :</t>
  </si>
  <si>
    <t>Contract ID:</t>
  </si>
  <si>
    <t xml:space="preserve"> T400 Number:</t>
  </si>
  <si>
    <t>Target Density:</t>
  </si>
  <si>
    <t>Density Std Count :</t>
  </si>
  <si>
    <t>District &amp; County:</t>
  </si>
  <si>
    <t xml:space="preserve"> Lift Thick (in) :</t>
  </si>
  <si>
    <t>Mfr Std Count :</t>
  </si>
  <si>
    <t>Corrected Density</t>
  </si>
  <si>
    <t>Average Corrected Wet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</si>
</sst>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\°\F"/>
    <numFmt numFmtId="166" formatCode="0.0%"/>
    <numFmt numFmtId="167" formatCode="0.00000"/>
    <numFmt numFmtId="168" formatCode="yyyy\-mm\-dd;@"/>
  </numFmts>
  <fonts count="12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2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5" fontId="1" fillId="4" borderId="17" xfId="0" applyNumberFormat="1" applyFont="1" applyFill="1" applyBorder="1" applyAlignment="1" applyProtection="1">
      <alignment horizontal="center" vertical="center"/>
      <protection locked="0"/>
    </xf>
    <xf numFmtId="165" fontId="1" fillId="4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1" fillId="5" borderId="17" xfId="0" applyNumberFormat="1" applyFont="1" applyFill="1" applyBorder="1" applyAlignment="1" applyProtection="1">
      <alignment horizontal="center" vertical="center"/>
      <protection locked="0"/>
    </xf>
    <xf numFmtId="165" fontId="1" fillId="5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5" borderId="29" xfId="0" applyFont="1" applyFill="1" applyBorder="1" applyAlignment="1" applyProtection="1">
      <alignment horizontal="center" vertical="center" wrapText="1"/>
      <protection locked="0"/>
    </xf>
    <xf numFmtId="0" fontId="2" fillId="5" borderId="39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vertical="center"/>
    </xf>
    <xf numFmtId="167" fontId="1" fillId="0" borderId="9" xfId="0" applyNumberFormat="1" applyFont="1" applyBorder="1" applyAlignment="1">
      <alignment vertical="center"/>
    </xf>
    <xf numFmtId="167" fontId="1" fillId="0" borderId="26" xfId="0" applyNumberFormat="1" applyFont="1" applyBorder="1" applyAlignment="1">
      <alignment horizontal="center" vertical="center"/>
    </xf>
    <xf numFmtId="167" fontId="1" fillId="0" borderId="38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1" fillId="5" borderId="4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/>
    </xf>
    <xf numFmtId="0" fontId="10" fillId="0" borderId="28" xfId="0" applyFont="1" applyBorder="1" applyAlignment="1">
      <alignment horizontal="right"/>
    </xf>
    <xf numFmtId="168" fontId="1" fillId="7" borderId="0" xfId="0" applyNumberFormat="1" applyFont="1" applyFill="1" applyAlignment="1">
      <alignment horizontal="left" vertic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right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1" fillId="0" borderId="23" xfId="0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7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0" fontId="2" fillId="5" borderId="48" xfId="0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left" vertical="top" wrapText="1" indent="2"/>
    </xf>
    <xf numFmtId="0" fontId="6" fillId="0" borderId="55" xfId="0" applyFont="1" applyBorder="1" applyAlignment="1">
      <alignment horizontal="left" vertical="top" wrapText="1" indent="2"/>
    </xf>
    <xf numFmtId="0" fontId="6" fillId="0" borderId="56" xfId="0" applyFont="1" applyBorder="1" applyAlignment="1">
      <alignment horizontal="left" vertical="top" wrapText="1" indent="2"/>
    </xf>
    <xf numFmtId="0" fontId="6" fillId="0" borderId="49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 indent="2"/>
    </xf>
    <xf numFmtId="0" fontId="6" fillId="0" borderId="57" xfId="0" applyFont="1" applyBorder="1" applyAlignment="1">
      <alignment horizontal="left" vertical="top" wrapText="1" indent="2"/>
    </xf>
    <xf numFmtId="0" fontId="6" fillId="0" borderId="16" xfId="0" applyFont="1" applyBorder="1" applyAlignment="1">
      <alignment horizontal="left" vertical="top" wrapText="1" indent="2"/>
    </xf>
    <xf numFmtId="0" fontId="6" fillId="0" borderId="58" xfId="0" applyFont="1" applyBorder="1" applyAlignment="1">
      <alignment horizontal="left" vertical="top" wrapText="1" indent="2"/>
    </xf>
    <xf numFmtId="0" fontId="1" fillId="0" borderId="31" xfId="0" applyFont="1" applyBorder="1" applyAlignment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1" fillId="8" borderId="26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right"/>
    </xf>
    <xf numFmtId="14" fontId="1" fillId="2" borderId="26" xfId="0" applyNumberFormat="1" applyFont="1" applyFill="1" applyBorder="1" applyAlignment="1" applyProtection="1">
      <alignment horizontal="center" vertical="center"/>
      <protection locked="0"/>
    </xf>
    <xf numFmtId="14" fontId="1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2"/>
    </xf>
    <xf numFmtId="0" fontId="2" fillId="0" borderId="23" xfId="0" applyFont="1" applyBorder="1" applyAlignment="1">
      <alignment horizontal="left" vertical="center" indent="2"/>
    </xf>
    <xf numFmtId="0" fontId="1" fillId="0" borderId="22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8132</xdr:colOff>
      <xdr:row>34</xdr:row>
      <xdr:rowOff>39959</xdr:rowOff>
    </xdr:from>
    <xdr:ext cx="321526" cy="1463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FF5812E-DC94-4876-9165-7F82214C3EFF}"/>
            </a:ext>
          </a:extLst>
        </xdr:cNvPr>
        <xdr:cNvSpPr txBox="1"/>
      </xdr:nvSpPr>
      <xdr:spPr>
        <a:xfrm>
          <a:off x="1379732" y="6888434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7</xdr:col>
      <xdr:colOff>504829</xdr:colOff>
      <xdr:row>34</xdr:row>
      <xdr:rowOff>37966</xdr:rowOff>
    </xdr:from>
    <xdr:ext cx="217560" cy="59054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5D5024-FC13-4966-832A-7E9048D5C1D7}"/>
            </a:ext>
          </a:extLst>
        </xdr:cNvPr>
        <xdr:cNvSpPr txBox="1"/>
      </xdr:nvSpPr>
      <xdr:spPr>
        <a:xfrm rot="16200000">
          <a:off x="4776034" y="7072936"/>
          <a:ext cx="5905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>
              <a:solidFill>
                <a:schemeClr val="bg1">
                  <a:lumMod val="65000"/>
                </a:schemeClr>
              </a:solidFill>
            </a:rPr>
            <a:t>REMARKS</a:t>
          </a:r>
        </a:p>
      </xdr:txBody>
    </xdr:sp>
    <xdr:clientData/>
  </xdr:oneCellAnchor>
  <xdr:oneCellAnchor>
    <xdr:from>
      <xdr:col>0</xdr:col>
      <xdr:colOff>104775</xdr:colOff>
      <xdr:row>41</xdr:row>
      <xdr:rowOff>80962</xdr:rowOff>
    </xdr:from>
    <xdr:ext cx="3364254" cy="269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85EE3CAB-127C-407D-8E09-AE3183573B3C}"/>
                </a:ext>
              </a:extLst>
            </xdr:cNvPr>
            <xdr:cNvSpPr txBox="1"/>
          </xdr:nvSpPr>
          <xdr:spPr>
            <a:xfrm>
              <a:off x="104775" y="8901112"/>
              <a:ext cx="3364254" cy="269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𝐶𝑜𝑟𝑟𝑒𝑐𝑡𝑒𝑑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𝐷𝑒𝑛𝑠𝑖𝑡𝑦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𝑊𝑒𝑡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− 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∗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𝐸𝑥𝑖𝑠𝑡𝑖𝑛𝑔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))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(1 −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𝐾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85EE3CAB-127C-407D-8E09-AE3183573B3C}"/>
                </a:ext>
              </a:extLst>
            </xdr:cNvPr>
            <xdr:cNvSpPr txBox="1"/>
          </xdr:nvSpPr>
          <xdr:spPr>
            <a:xfrm>
              <a:off x="104775" y="8901112"/>
              <a:ext cx="3364254" cy="269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𝐶𝑜𝑟𝑟𝑒𝑐𝑡𝑒𝑑 𝐷𝑒𝑛𝑠𝑖𝑡𝑦=(𝑊𝑒𝑡 𝐷𝑒𝑛𝑠𝑖𝑡𝑦 − (𝐾 ∗𝐸𝑥𝑖𝑠𝑡𝑖𝑛𝑔 𝐷𝑒𝑛𝑠𝑖𝑡𝑦(𝐴)))/((1 − 𝐾))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6</xdr:col>
      <xdr:colOff>190500</xdr:colOff>
      <xdr:row>41</xdr:row>
      <xdr:rowOff>80962</xdr:rowOff>
    </xdr:from>
    <xdr:ext cx="2888996" cy="2655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5A0A8E4D-853E-489A-9A5D-4A36377B2718}"/>
                </a:ext>
              </a:extLst>
            </xdr:cNvPr>
            <xdr:cNvSpPr txBox="1"/>
          </xdr:nvSpPr>
          <xdr:spPr>
            <a:xfrm>
              <a:off x="4105275" y="8901112"/>
              <a:ext cx="2888996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</a:rPr>
                    <m:t>𝑅𝑒𝑙𝑎𝑡𝑖𝑣𝑒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𝐷𝑒𝑛𝑠𝑖𝑡𝑦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(%)=</m:t>
                  </m:r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𝑂𝑣𝑒𝑟𝑙𝑎𝑦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𝑇𝑎𝑟𝑔𝑒𝑡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</m:den>
                  </m:f>
                  <m:r>
                    <a:rPr lang="en-US" sz="1100" b="0" i="1">
                      <a:latin typeface="Cambria Math" panose="02040503050406030204" pitchFamily="18" charset="0"/>
                    </a:rPr>
                    <m:t> ∗100%</m:t>
                  </m:r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5A0A8E4D-853E-489A-9A5D-4A36377B2718}"/>
                </a:ext>
              </a:extLst>
            </xdr:cNvPr>
            <xdr:cNvSpPr txBox="1"/>
          </xdr:nvSpPr>
          <xdr:spPr>
            <a:xfrm>
              <a:off x="4105275" y="8901112"/>
              <a:ext cx="2888996" cy="265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𝑅𝑒𝑙𝑎𝑡𝑖𝑣𝑒 𝐷𝑒𝑛𝑠𝑖𝑡𝑦(%)=(𝑂𝑣𝑒𝑟𝑙𝑎𝑦 𝐷𝑒𝑛𝑠𝑖𝑡𝑦 )/(𝑇𝑎𝑟𝑔𝑒𝑡 𝐷𝑒𝑛𝑠𝑖𝑡𝑦)  ∗100%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9525</xdr:colOff>
      <xdr:row>35</xdr:row>
      <xdr:rowOff>276225</xdr:rowOff>
    </xdr:from>
    <xdr:ext cx="257175" cy="15651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656E93-13DF-4859-8AA4-9E9D40B1618C}"/>
            </a:ext>
          </a:extLst>
        </xdr:cNvPr>
        <xdr:cNvSpPr txBox="1"/>
      </xdr:nvSpPr>
      <xdr:spPr>
        <a:xfrm flipH="1">
          <a:off x="1381125" y="7172325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37</xdr:row>
      <xdr:rowOff>11231</xdr:rowOff>
    </xdr:from>
    <xdr:ext cx="278218" cy="15651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986E4E-76DD-4134-80F8-917C9958C020}"/>
            </a:ext>
          </a:extLst>
        </xdr:cNvPr>
        <xdr:cNvSpPr txBox="1"/>
      </xdr:nvSpPr>
      <xdr:spPr>
        <a:xfrm>
          <a:off x="3416684" y="747883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36</xdr:row>
      <xdr:rowOff>229066</xdr:rowOff>
    </xdr:from>
    <xdr:ext cx="379335" cy="1565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10E69E8-8939-4472-8809-34F66EF3B05B}"/>
            </a:ext>
          </a:extLst>
        </xdr:cNvPr>
        <xdr:cNvSpPr txBox="1"/>
      </xdr:nvSpPr>
      <xdr:spPr>
        <a:xfrm>
          <a:off x="1384275" y="7372816"/>
          <a:ext cx="37933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lang="en-US" sz="1000">
              <a:solidFill>
                <a:schemeClr val="bg1">
                  <a:lumMod val="65000"/>
                </a:schemeClr>
              </a:solidFill>
            </a:rPr>
            <a:t>#.:</a:t>
          </a:r>
        </a:p>
      </xdr:txBody>
    </xdr:sp>
    <xdr:clientData/>
  </xdr:oneCellAnchor>
  <xdr:oneCellAnchor>
    <xdr:from>
      <xdr:col>1</xdr:col>
      <xdr:colOff>8132</xdr:colOff>
      <xdr:row>38</xdr:row>
      <xdr:rowOff>1859</xdr:rowOff>
    </xdr:from>
    <xdr:ext cx="321526" cy="14630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A7BE224-6F34-465A-BBFF-694A47C0F5A9}"/>
            </a:ext>
          </a:extLst>
        </xdr:cNvPr>
        <xdr:cNvSpPr txBox="1"/>
      </xdr:nvSpPr>
      <xdr:spPr>
        <a:xfrm>
          <a:off x="1379732" y="7640909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9525</xdr:colOff>
      <xdr:row>38</xdr:row>
      <xdr:rowOff>276225</xdr:rowOff>
    </xdr:from>
    <xdr:ext cx="257175" cy="15651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8FAB9E-2EE8-453E-A29C-2CBD22078BD7}"/>
            </a:ext>
          </a:extLst>
        </xdr:cNvPr>
        <xdr:cNvSpPr txBox="1"/>
      </xdr:nvSpPr>
      <xdr:spPr>
        <a:xfrm flipH="1">
          <a:off x="1381125" y="7172325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40</xdr:row>
      <xdr:rowOff>11231</xdr:rowOff>
    </xdr:from>
    <xdr:ext cx="278218" cy="15651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7D16808-4E52-4AC6-8CBD-D13FD9F4BDFF}"/>
            </a:ext>
          </a:extLst>
        </xdr:cNvPr>
        <xdr:cNvSpPr txBox="1"/>
      </xdr:nvSpPr>
      <xdr:spPr>
        <a:xfrm>
          <a:off x="3416684" y="747883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40</xdr:row>
      <xdr:rowOff>9991</xdr:rowOff>
    </xdr:from>
    <xdr:ext cx="346954" cy="15651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2FBE13C-BCDD-4EBB-B1B6-665B2D33B40C}"/>
            </a:ext>
          </a:extLst>
        </xdr:cNvPr>
        <xdr:cNvSpPr txBox="1"/>
      </xdr:nvSpPr>
      <xdr:spPr>
        <a:xfrm>
          <a:off x="1384275" y="8144341"/>
          <a:ext cx="346954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#:</a:t>
          </a:r>
          <a:endParaRPr lang="en-US" sz="10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3EA2-3851-47D4-A810-B554874303D1}">
  <sheetPr codeName="Sheet2"/>
  <dimension ref="A1:P50"/>
  <sheetViews>
    <sheetView tabSelected="1" view="pageLayout" zoomScale="70" zoomScaleNormal="100" zoomScaleSheetLayoutView="59" zoomScalePageLayoutView="70" workbookViewId="0">
      <selection activeCell="G3" sqref="G3:H4"/>
    </sheetView>
  </sheetViews>
  <sheetFormatPr defaultRowHeight="14.25" customHeight="1" x14ac:dyDescent="0.2"/>
  <cols>
    <col min="1" max="1" width="17.75" style="1" customWidth="1"/>
    <col min="2" max="2" width="5.25" style="1" customWidth="1"/>
    <col min="3" max="9" width="6.875" style="1" customWidth="1"/>
    <col min="10" max="10" width="8.125" style="1" customWidth="1"/>
    <col min="11" max="11" width="7.25" style="1" customWidth="1"/>
    <col min="12" max="12" width="6.875" style="1" customWidth="1"/>
    <col min="13" max="13" width="2.5" style="1" customWidth="1"/>
    <col min="14" max="16384" width="9" style="1"/>
  </cols>
  <sheetData>
    <row r="1" spans="1:12" ht="18" customHeight="1" x14ac:dyDescent="0.25">
      <c r="A1" s="45" t="s">
        <v>11</v>
      </c>
      <c r="B1" s="63"/>
      <c r="C1" s="63"/>
      <c r="D1" s="63"/>
      <c r="E1" s="64" t="s">
        <v>46</v>
      </c>
      <c r="F1" s="64"/>
      <c r="G1" s="63"/>
      <c r="H1" s="63"/>
      <c r="I1" s="64" t="s">
        <v>52</v>
      </c>
      <c r="J1" s="64"/>
      <c r="K1" s="49"/>
      <c r="L1" s="50"/>
    </row>
    <row r="2" spans="1:12" ht="18" customHeight="1" x14ac:dyDescent="0.25">
      <c r="A2" s="46" t="s">
        <v>53</v>
      </c>
      <c r="B2" s="51"/>
      <c r="C2" s="51"/>
      <c r="D2" s="51"/>
      <c r="E2" s="52" t="s">
        <v>54</v>
      </c>
      <c r="F2" s="52"/>
      <c r="G2" s="51"/>
      <c r="H2" s="51"/>
      <c r="I2" s="52" t="s">
        <v>59</v>
      </c>
      <c r="J2" s="52"/>
      <c r="K2" s="53"/>
      <c r="L2" s="54"/>
    </row>
    <row r="3" spans="1:12" ht="18" customHeight="1" x14ac:dyDescent="0.25">
      <c r="A3" s="46" t="s">
        <v>47</v>
      </c>
      <c r="B3" s="51"/>
      <c r="C3" s="51"/>
      <c r="D3" s="51"/>
      <c r="E3" s="52" t="s">
        <v>55</v>
      </c>
      <c r="F3" s="52"/>
      <c r="G3" s="61"/>
      <c r="H3" s="62"/>
      <c r="I3" s="52" t="s">
        <v>56</v>
      </c>
      <c r="J3" s="52"/>
      <c r="K3" s="53"/>
      <c r="L3" s="54"/>
    </row>
    <row r="4" spans="1:12" ht="18" customHeight="1" x14ac:dyDescent="0.25">
      <c r="A4" s="46" t="s">
        <v>12</v>
      </c>
      <c r="B4" s="51"/>
      <c r="C4" s="51"/>
      <c r="D4" s="51"/>
      <c r="E4" s="52" t="s">
        <v>58</v>
      </c>
      <c r="F4" s="52"/>
      <c r="G4" s="61"/>
      <c r="H4" s="62"/>
      <c r="I4" s="52" t="s">
        <v>57</v>
      </c>
      <c r="J4" s="52"/>
      <c r="K4" s="51"/>
      <c r="L4" s="55"/>
    </row>
    <row r="5" spans="1:12" ht="18" customHeight="1" thickBot="1" x14ac:dyDescent="0.3">
      <c r="A5" s="47" t="s">
        <v>33</v>
      </c>
      <c r="B5" s="130"/>
      <c r="C5" s="130"/>
      <c r="D5" s="130"/>
      <c r="E5" s="131" t="s">
        <v>49</v>
      </c>
      <c r="F5" s="131"/>
      <c r="G5" s="79" t="str">
        <f>IF($G$4="","",IF($G$4=1.25,$D$46,IF($G$4=1.5,$E$46,IF($G$4=1.75,$F$46,IF($G$4=2,$G$46,IF($G$4=2.25,$H$46,IF($G$4=2.5,$I$46,IF($G$4=2.75,$J$46,IF($G$4=3,$K$46,IF($G$4=3.25,$L$46,0))))))))))</f>
        <v/>
      </c>
      <c r="H5" s="79"/>
      <c r="I5" s="131" t="s">
        <v>7</v>
      </c>
      <c r="J5" s="131"/>
      <c r="K5" s="132"/>
      <c r="L5" s="133"/>
    </row>
    <row r="6" spans="1:12" ht="3" customHeight="1" x14ac:dyDescent="0.2"/>
    <row r="7" spans="1:12" ht="5.25" customHeight="1" thickBot="1" x14ac:dyDescent="0.25">
      <c r="B7" s="137"/>
      <c r="C7" s="137"/>
      <c r="D7" s="137"/>
    </row>
    <row r="8" spans="1:12" ht="18" customHeight="1" x14ac:dyDescent="0.2">
      <c r="A8" s="138" t="s">
        <v>40</v>
      </c>
      <c r="B8" s="139"/>
      <c r="C8" s="30">
        <v>1</v>
      </c>
      <c r="D8" s="30">
        <v>2</v>
      </c>
      <c r="E8" s="30">
        <v>3</v>
      </c>
      <c r="F8" s="30">
        <v>4</v>
      </c>
      <c r="G8" s="31">
        <v>5</v>
      </c>
      <c r="H8" s="70" t="s">
        <v>45</v>
      </c>
      <c r="I8" s="71"/>
      <c r="J8" s="71"/>
      <c r="K8" s="72"/>
      <c r="L8" s="73"/>
    </row>
    <row r="9" spans="1:12" ht="18" customHeight="1" x14ac:dyDescent="0.2">
      <c r="A9" s="98" t="s">
        <v>2</v>
      </c>
      <c r="B9" s="99"/>
      <c r="C9" s="10"/>
      <c r="D9" s="10"/>
      <c r="E9" s="10"/>
      <c r="F9" s="10"/>
      <c r="G9" s="11"/>
      <c r="H9" s="102" t="s">
        <v>9</v>
      </c>
      <c r="I9" s="103"/>
      <c r="J9" s="103"/>
      <c r="K9" s="116"/>
      <c r="L9" s="117"/>
    </row>
    <row r="10" spans="1:12" ht="18" customHeight="1" x14ac:dyDescent="0.2">
      <c r="A10" s="98" t="s">
        <v>51</v>
      </c>
      <c r="B10" s="99"/>
      <c r="C10" s="10"/>
      <c r="D10" s="10"/>
      <c r="E10" s="10"/>
      <c r="F10" s="10"/>
      <c r="G10" s="11"/>
      <c r="H10" s="102" t="s">
        <v>10</v>
      </c>
      <c r="I10" s="103"/>
      <c r="J10" s="103"/>
      <c r="K10" s="116"/>
      <c r="L10" s="117"/>
    </row>
    <row r="11" spans="1:12" ht="18" customHeight="1" thickBot="1" x14ac:dyDescent="0.25">
      <c r="A11" s="153" t="s">
        <v>24</v>
      </c>
      <c r="B11" s="154"/>
      <c r="C11" s="13"/>
      <c r="D11" s="13"/>
      <c r="E11" s="13"/>
      <c r="F11" s="13"/>
      <c r="G11" s="14"/>
      <c r="H11" s="127" t="s">
        <v>35</v>
      </c>
      <c r="I11" s="128"/>
      <c r="J11" s="128"/>
      <c r="K11" s="125" t="str">
        <f>IF(G11="","",ROUND(AVERAGE(C11:G11),0))</f>
        <v/>
      </c>
      <c r="L11" s="126"/>
    </row>
    <row r="12" spans="1:12" ht="6" customHeight="1" thickBot="1" x14ac:dyDescent="0.25"/>
    <row r="13" spans="1:12" ht="18" customHeight="1" x14ac:dyDescent="0.2">
      <c r="A13" s="83" t="s">
        <v>4</v>
      </c>
      <c r="B13" s="84"/>
      <c r="C13" s="85" t="s">
        <v>13</v>
      </c>
      <c r="D13" s="85"/>
      <c r="E13" s="85" t="s">
        <v>10</v>
      </c>
      <c r="F13" s="85"/>
      <c r="G13" s="80"/>
      <c r="H13" s="115"/>
      <c r="I13" s="15" t="s">
        <v>25</v>
      </c>
      <c r="J13" s="85" t="s">
        <v>34</v>
      </c>
      <c r="K13" s="85"/>
      <c r="L13" s="16" t="s">
        <v>3</v>
      </c>
    </row>
    <row r="14" spans="1:12" ht="14.25" customHeight="1" x14ac:dyDescent="0.2">
      <c r="A14" s="88" t="s">
        <v>42</v>
      </c>
      <c r="B14" s="171"/>
      <c r="C14" s="105"/>
      <c r="D14" s="105"/>
      <c r="E14" s="105"/>
      <c r="F14" s="105"/>
      <c r="G14" s="75"/>
      <c r="H14" s="76"/>
      <c r="I14" s="12" t="s">
        <v>0</v>
      </c>
      <c r="J14" s="105"/>
      <c r="K14" s="105"/>
      <c r="L14" s="18"/>
    </row>
    <row r="15" spans="1:12" ht="14.25" customHeight="1" thickBot="1" x14ac:dyDescent="0.25">
      <c r="A15" s="89"/>
      <c r="B15" s="172"/>
      <c r="C15" s="74"/>
      <c r="D15" s="74"/>
      <c r="E15" s="74"/>
      <c r="F15" s="74"/>
      <c r="G15" s="77"/>
      <c r="H15" s="78"/>
      <c r="I15" s="7" t="s">
        <v>1</v>
      </c>
      <c r="J15" s="74"/>
      <c r="K15" s="74"/>
      <c r="L15" s="19"/>
    </row>
    <row r="16" spans="1:12" ht="18" customHeight="1" x14ac:dyDescent="0.2">
      <c r="A16" s="155" t="s">
        <v>27</v>
      </c>
      <c r="B16" s="156"/>
      <c r="C16" s="104" t="s">
        <v>28</v>
      </c>
      <c r="D16" s="104"/>
      <c r="E16" s="104" t="s">
        <v>29</v>
      </c>
      <c r="F16" s="104"/>
      <c r="G16" s="104" t="s">
        <v>30</v>
      </c>
      <c r="H16" s="104"/>
      <c r="I16" s="104" t="s">
        <v>31</v>
      </c>
      <c r="J16" s="104"/>
      <c r="K16" s="104" t="s">
        <v>32</v>
      </c>
      <c r="L16" s="129"/>
    </row>
    <row r="17" spans="1:12" ht="18" customHeight="1" x14ac:dyDescent="0.2">
      <c r="A17" s="166" t="s">
        <v>25</v>
      </c>
      <c r="B17" s="167"/>
      <c r="C17" s="20" t="s">
        <v>0</v>
      </c>
      <c r="D17" s="20" t="s">
        <v>1</v>
      </c>
      <c r="E17" s="20" t="s">
        <v>0</v>
      </c>
      <c r="F17" s="20" t="s">
        <v>1</v>
      </c>
      <c r="G17" s="20" t="s">
        <v>0</v>
      </c>
      <c r="H17" s="20" t="s">
        <v>1</v>
      </c>
      <c r="I17" s="20" t="s">
        <v>0</v>
      </c>
      <c r="J17" s="20" t="s">
        <v>1</v>
      </c>
      <c r="K17" s="20" t="s">
        <v>0</v>
      </c>
      <c r="L17" s="21" t="s">
        <v>1</v>
      </c>
    </row>
    <row r="18" spans="1:12" ht="18" customHeight="1" x14ac:dyDescent="0.2">
      <c r="A18" s="86" t="s">
        <v>6</v>
      </c>
      <c r="B18" s="87"/>
      <c r="C18" s="22"/>
      <c r="D18" s="22"/>
      <c r="E18" s="22"/>
      <c r="F18" s="22"/>
      <c r="G18" s="22"/>
      <c r="H18" s="22"/>
      <c r="I18" s="22"/>
      <c r="J18" s="22"/>
      <c r="K18" s="22"/>
      <c r="L18" s="23"/>
    </row>
    <row r="19" spans="1:12" ht="18" customHeight="1" x14ac:dyDescent="0.2">
      <c r="A19" s="86" t="s">
        <v>39</v>
      </c>
      <c r="B19" s="8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18" customHeight="1" x14ac:dyDescent="0.2">
      <c r="A20" s="86" t="s">
        <v>41</v>
      </c>
      <c r="B20" s="87"/>
      <c r="C20" s="100" t="str">
        <f>IF(OR(C19="",D19=""),"",ROUND(AVERAGE(C19:D19),1))</f>
        <v/>
      </c>
      <c r="D20" s="101"/>
      <c r="E20" s="100" t="str">
        <f>IF(OR(E19="",F19=""),"",ROUND(AVERAGE(E19:F19),1))</f>
        <v/>
      </c>
      <c r="F20" s="101"/>
      <c r="G20" s="100" t="str">
        <f>IF(OR(G19="",H19=""),"",ROUND(AVERAGE(G19:H19),1))</f>
        <v/>
      </c>
      <c r="H20" s="101"/>
      <c r="I20" s="100" t="str">
        <f>IF(OR(I19="",J19=""),"",ROUND(AVERAGE(I19:J19),1))</f>
        <v/>
      </c>
      <c r="J20" s="101"/>
      <c r="K20" s="100" t="str">
        <f>IF(OR(K19="",L19=""),"",ROUND(AVERAGE(K19:L19),1))</f>
        <v/>
      </c>
      <c r="L20" s="173"/>
    </row>
    <row r="21" spans="1:12" ht="18" customHeight="1" x14ac:dyDescent="0.2">
      <c r="A21" s="86" t="s">
        <v>60</v>
      </c>
      <c r="B21" s="87"/>
      <c r="C21" s="65" t="str">
        <f>IF(C20="","",ROUND((C20-($G$5*$K$11))/(1-$G$5),0))</f>
        <v/>
      </c>
      <c r="D21" s="66"/>
      <c r="E21" s="65" t="str">
        <f>IF(E20="","",ROUND((E20-($G$5*$K$11))/(1-$G$5),0))</f>
        <v/>
      </c>
      <c r="F21" s="66"/>
      <c r="G21" s="65" t="str">
        <f>IF(G20="","",ROUND((G20-($G$5*$K$11))/(1-$G$5),0))</f>
        <v/>
      </c>
      <c r="H21" s="66"/>
      <c r="I21" s="65" t="str">
        <f>IF(I20="","",ROUND((I20-($G$5*$K$11))/(1-$G$5),0))</f>
        <v/>
      </c>
      <c r="J21" s="66"/>
      <c r="K21" s="65" t="str">
        <f>IF(K20="","",ROUND((K20-($G$5*$K$11))/(1-$G$5),0))</f>
        <v/>
      </c>
      <c r="L21" s="118"/>
    </row>
    <row r="22" spans="1:12" ht="18" customHeight="1" thickBot="1" x14ac:dyDescent="0.25">
      <c r="A22" s="56" t="s">
        <v>38</v>
      </c>
      <c r="B22" s="57"/>
      <c r="C22" s="58" t="str">
        <f>IF(C21="","",C21/$G$3*100)</f>
        <v/>
      </c>
      <c r="D22" s="59"/>
      <c r="E22" s="58" t="str">
        <f t="shared" ref="E22" si="0">IF(E21="","",E21/$G$3*100)</f>
        <v/>
      </c>
      <c r="F22" s="59"/>
      <c r="G22" s="58" t="str">
        <f t="shared" ref="G22" si="1">IF(G21="","",G21/$G$3*100)</f>
        <v/>
      </c>
      <c r="H22" s="59"/>
      <c r="I22" s="58" t="str">
        <f t="shared" ref="I22" si="2">IF(I21="","",I21/$G$3*100)</f>
        <v/>
      </c>
      <c r="J22" s="59"/>
      <c r="K22" s="58" t="str">
        <f t="shared" ref="K22" si="3">IF(K21="","",K21/$G$3*100)</f>
        <v/>
      </c>
      <c r="L22" s="60"/>
    </row>
    <row r="23" spans="1:12" ht="5.25" customHeight="1" thickBot="1" x14ac:dyDescent="0.25">
      <c r="C23" s="9"/>
      <c r="D23" s="9"/>
      <c r="G23" s="9"/>
    </row>
    <row r="24" spans="1:12" ht="19.5" customHeight="1" x14ac:dyDescent="0.2">
      <c r="A24" s="83" t="s">
        <v>37</v>
      </c>
      <c r="B24" s="84"/>
      <c r="C24" s="85" t="s">
        <v>13</v>
      </c>
      <c r="D24" s="85"/>
      <c r="E24" s="85" t="s">
        <v>10</v>
      </c>
      <c r="F24" s="85"/>
      <c r="G24" s="80"/>
      <c r="H24" s="81"/>
      <c r="I24" s="81"/>
      <c r="J24" s="81"/>
      <c r="K24" s="81"/>
      <c r="L24" s="82"/>
    </row>
    <row r="25" spans="1:12" ht="18" customHeight="1" x14ac:dyDescent="0.2">
      <c r="A25" s="88" t="s">
        <v>42</v>
      </c>
      <c r="B25" s="90"/>
      <c r="C25" s="150"/>
      <c r="D25" s="150"/>
      <c r="E25" s="150"/>
      <c r="F25" s="150"/>
      <c r="G25" s="32"/>
      <c r="H25" s="8"/>
      <c r="I25" s="28"/>
      <c r="J25" s="8"/>
      <c r="K25" s="8"/>
      <c r="L25" s="29"/>
    </row>
    <row r="26" spans="1:12" ht="14.25" customHeight="1" thickBot="1" x14ac:dyDescent="0.25">
      <c r="A26" s="89"/>
      <c r="B26" s="91"/>
      <c r="C26" s="151"/>
      <c r="D26" s="151"/>
      <c r="E26" s="151"/>
      <c r="F26" s="151"/>
      <c r="G26" s="33"/>
      <c r="H26" s="6"/>
      <c r="I26" s="34"/>
      <c r="J26" s="6"/>
      <c r="K26" s="6"/>
      <c r="L26" s="35"/>
    </row>
    <row r="27" spans="1:12" ht="14.25" customHeight="1" x14ac:dyDescent="0.2">
      <c r="A27" s="164" t="s">
        <v>25</v>
      </c>
      <c r="B27" s="165"/>
      <c r="C27" s="24">
        <v>1</v>
      </c>
      <c r="D27" s="24">
        <v>2</v>
      </c>
      <c r="E27" s="24">
        <v>3</v>
      </c>
      <c r="F27" s="24">
        <v>4</v>
      </c>
      <c r="G27" s="24">
        <v>5</v>
      </c>
      <c r="H27" s="24">
        <v>6</v>
      </c>
      <c r="I27" s="24">
        <v>7</v>
      </c>
      <c r="J27" s="24">
        <v>8</v>
      </c>
      <c r="K27" s="24">
        <v>9</v>
      </c>
      <c r="L27" s="25">
        <v>10</v>
      </c>
    </row>
    <row r="28" spans="1:12" ht="14.25" customHeight="1" x14ac:dyDescent="0.2">
      <c r="A28" s="86" t="s">
        <v>26</v>
      </c>
      <c r="B28" s="87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2" ht="18" customHeight="1" x14ac:dyDescent="0.2">
      <c r="A29" s="86" t="s">
        <v>3</v>
      </c>
      <c r="B29" s="87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18" customHeight="1" x14ac:dyDescent="0.2">
      <c r="A30" s="86" t="s">
        <v>36</v>
      </c>
      <c r="B30" s="87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2" ht="18" customHeight="1" thickBot="1" x14ac:dyDescent="0.25">
      <c r="A31" s="162" t="s">
        <v>39</v>
      </c>
      <c r="B31" s="163"/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1:12" ht="18" customHeight="1" x14ac:dyDescent="0.2">
      <c r="A32" s="160" t="s">
        <v>8</v>
      </c>
      <c r="B32" s="161"/>
      <c r="C32" s="175" t="str">
        <f>IF(C31="","",ROUND(AVERAGE(C31:L31),0))</f>
        <v/>
      </c>
      <c r="D32" s="175"/>
      <c r="E32" s="175"/>
      <c r="F32" s="71" t="s">
        <v>61</v>
      </c>
      <c r="G32" s="71"/>
      <c r="H32" s="71"/>
      <c r="I32" s="71"/>
      <c r="J32" s="71" t="str">
        <f>IF(C32="","",ROUND((C32-(G5*K11))/(1-G5),0))</f>
        <v/>
      </c>
      <c r="K32" s="71"/>
      <c r="L32" s="140"/>
    </row>
    <row r="33" spans="1:12" ht="18" customHeight="1" thickBot="1" x14ac:dyDescent="0.25">
      <c r="A33" s="147" t="s">
        <v>50</v>
      </c>
      <c r="B33" s="148"/>
      <c r="C33" s="149"/>
      <c r="D33" s="144" t="str">
        <f>IF(J32="","",ROUND(J32/G3,3))</f>
        <v/>
      </c>
      <c r="E33" s="145"/>
      <c r="F33" s="146"/>
      <c r="G33" s="152" t="s">
        <v>5</v>
      </c>
      <c r="H33" s="152"/>
      <c r="I33" s="141"/>
      <c r="J33" s="142"/>
      <c r="K33" s="142"/>
      <c r="L33" s="143"/>
    </row>
    <row r="34" spans="1:12" ht="6" customHeight="1" x14ac:dyDescent="0.2">
      <c r="F34" s="42"/>
    </row>
    <row r="35" spans="1:12" ht="3.75" customHeight="1" thickBot="1" x14ac:dyDescent="0.25">
      <c r="D35" s="2"/>
    </row>
    <row r="36" spans="1:12" ht="19.5" customHeight="1" x14ac:dyDescent="0.2">
      <c r="A36" s="92" t="s">
        <v>43</v>
      </c>
      <c r="B36" s="95"/>
      <c r="C36" s="96"/>
      <c r="D36" s="96"/>
      <c r="E36" s="96"/>
      <c r="F36" s="96"/>
      <c r="G36" s="96"/>
      <c r="H36" s="97"/>
      <c r="I36" s="106"/>
      <c r="J36" s="107"/>
      <c r="K36" s="107"/>
      <c r="L36" s="108"/>
    </row>
    <row r="37" spans="1:12" ht="19.5" customHeight="1" x14ac:dyDescent="0.2">
      <c r="A37" s="93"/>
      <c r="B37" s="67"/>
      <c r="C37" s="68"/>
      <c r="D37" s="68"/>
      <c r="E37" s="68"/>
      <c r="F37" s="68"/>
      <c r="G37" s="68"/>
      <c r="H37" s="69"/>
      <c r="I37" s="109"/>
      <c r="J37" s="110"/>
      <c r="K37" s="110"/>
      <c r="L37" s="111"/>
    </row>
    <row r="38" spans="1:12" ht="19.5" customHeight="1" thickBot="1" x14ac:dyDescent="0.25">
      <c r="A38" s="94"/>
      <c r="B38" s="67"/>
      <c r="C38" s="68"/>
      <c r="D38" s="68"/>
      <c r="E38" s="68"/>
      <c r="F38" s="68"/>
      <c r="G38" s="68"/>
      <c r="H38" s="69"/>
      <c r="I38" s="109"/>
      <c r="J38" s="110"/>
      <c r="K38" s="110"/>
      <c r="L38" s="111"/>
    </row>
    <row r="39" spans="1:12" ht="19.5" customHeight="1" x14ac:dyDescent="0.2">
      <c r="A39" s="174" t="s">
        <v>44</v>
      </c>
      <c r="B39" s="95"/>
      <c r="C39" s="96"/>
      <c r="D39" s="96"/>
      <c r="E39" s="96"/>
      <c r="F39" s="96"/>
      <c r="G39" s="96"/>
      <c r="H39" s="97"/>
      <c r="I39" s="112"/>
      <c r="J39" s="113"/>
      <c r="K39" s="113"/>
      <c r="L39" s="114"/>
    </row>
    <row r="40" spans="1:12" ht="19.5" customHeight="1" x14ac:dyDescent="0.2">
      <c r="A40" s="93"/>
      <c r="B40" s="67"/>
      <c r="C40" s="68"/>
      <c r="D40" s="68"/>
      <c r="E40" s="68"/>
      <c r="F40" s="68"/>
      <c r="G40" s="68"/>
      <c r="H40" s="69"/>
      <c r="I40" s="119" t="s">
        <v>48</v>
      </c>
      <c r="J40" s="120"/>
      <c r="K40" s="120"/>
      <c r="L40" s="121"/>
    </row>
    <row r="41" spans="1:12" ht="19.5" customHeight="1" thickBot="1" x14ac:dyDescent="0.25">
      <c r="A41" s="93"/>
      <c r="B41" s="67"/>
      <c r="C41" s="68"/>
      <c r="D41" s="68"/>
      <c r="E41" s="68"/>
      <c r="F41" s="68"/>
      <c r="G41" s="68"/>
      <c r="H41" s="69"/>
      <c r="I41" s="122"/>
      <c r="J41" s="123"/>
      <c r="K41" s="123"/>
      <c r="L41" s="124"/>
    </row>
    <row r="42" spans="1:12" ht="10.5" customHeight="1" x14ac:dyDescent="0.2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70"/>
    </row>
    <row r="43" spans="1:12" ht="10.5" customHeight="1" x14ac:dyDescent="0.2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70"/>
    </row>
    <row r="44" spans="1:12" ht="10.5" customHeight="1" x14ac:dyDescent="0.2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70"/>
    </row>
    <row r="45" spans="1:12" ht="16.5" customHeight="1" x14ac:dyDescent="0.2">
      <c r="A45" s="134" t="s">
        <v>22</v>
      </c>
      <c r="B45" s="135"/>
      <c r="C45" s="136"/>
      <c r="D45" s="3">
        <v>1.25</v>
      </c>
      <c r="E45" s="4" t="s">
        <v>14</v>
      </c>
      <c r="F45" s="4" t="s">
        <v>15</v>
      </c>
      <c r="G45" s="4" t="s">
        <v>16</v>
      </c>
      <c r="H45" s="4" t="s">
        <v>17</v>
      </c>
      <c r="I45" s="4" t="s">
        <v>18</v>
      </c>
      <c r="J45" s="4" t="s">
        <v>19</v>
      </c>
      <c r="K45" s="4" t="s">
        <v>20</v>
      </c>
      <c r="L45" s="5" t="s">
        <v>21</v>
      </c>
    </row>
    <row r="46" spans="1:12" ht="18" customHeight="1" thickBot="1" x14ac:dyDescent="0.25">
      <c r="A46" s="157" t="s">
        <v>23</v>
      </c>
      <c r="B46" s="158"/>
      <c r="C46" s="159"/>
      <c r="D46" s="39">
        <v>0.35888999999999999</v>
      </c>
      <c r="E46" s="40">
        <v>0.28454000000000002</v>
      </c>
      <c r="F46" s="40">
        <v>0.21914</v>
      </c>
      <c r="G46" s="40">
        <v>0.16495000000000001</v>
      </c>
      <c r="H46" s="40">
        <v>0.12078</v>
      </c>
      <c r="I46" s="40">
        <v>8.4180000000000005E-2</v>
      </c>
      <c r="J46" s="40">
        <v>5.4339999999999999E-2</v>
      </c>
      <c r="K46" s="40">
        <v>2.962E-2</v>
      </c>
      <c r="L46" s="41">
        <v>9.4699999999999993E-3</v>
      </c>
    </row>
    <row r="47" spans="1:12" ht="13.5" customHeight="1" x14ac:dyDescent="0.2">
      <c r="A47" s="48">
        <v>43559</v>
      </c>
      <c r="B47" s="38"/>
      <c r="C47" s="38"/>
      <c r="D47" s="38">
        <v>1.25</v>
      </c>
      <c r="E47" s="38">
        <v>1.5</v>
      </c>
      <c r="F47" s="38">
        <v>1.75</v>
      </c>
      <c r="G47" s="38">
        <v>2</v>
      </c>
      <c r="H47" s="38">
        <v>2.25</v>
      </c>
      <c r="I47" s="38">
        <v>2.5</v>
      </c>
      <c r="J47" s="38">
        <v>2.75</v>
      </c>
      <c r="K47" s="38">
        <v>3</v>
      </c>
      <c r="L47" s="38">
        <v>3.25</v>
      </c>
    </row>
    <row r="50" spans="15:16" ht="14.25" customHeight="1" x14ac:dyDescent="0.2">
      <c r="O50" s="9"/>
      <c r="P50" s="9"/>
    </row>
  </sheetData>
  <sheetProtection algorithmName="SHA-512" hashValue="Nm/wMDrUj3so6GJ4dmT4TKl8X1BcNd4NGhHtvzmxLLfnbk0bniO6IX9vLL1z1YYasnfSLxFS0ZfD+AcY1gIvrQ==" saltValue="DOrMff1PYMcK9IEtGl3MaQ==" spinCount="100000" sheet="1" objects="1" scenarios="1" formatColumns="0" formatRows="0"/>
  <protectedRanges>
    <protectedRange sqref="J36:L40 I36:I37" name="Range1_1_1"/>
    <protectedRange sqref="K4 K1:L3 B1:B4 G1:G2" name="Range1_2"/>
  </protectedRanges>
  <mergeCells count="113">
    <mergeCell ref="A46:C46"/>
    <mergeCell ref="E14:F15"/>
    <mergeCell ref="C14:D15"/>
    <mergeCell ref="A32:B32"/>
    <mergeCell ref="A30:B30"/>
    <mergeCell ref="A31:B31"/>
    <mergeCell ref="A27:B27"/>
    <mergeCell ref="A18:B18"/>
    <mergeCell ref="A21:B21"/>
    <mergeCell ref="A19:B19"/>
    <mergeCell ref="A20:B20"/>
    <mergeCell ref="A17:B17"/>
    <mergeCell ref="E20:F20"/>
    <mergeCell ref="E16:F16"/>
    <mergeCell ref="A42:L44"/>
    <mergeCell ref="A14:A15"/>
    <mergeCell ref="B14:B15"/>
    <mergeCell ref="C16:D16"/>
    <mergeCell ref="I21:J21"/>
    <mergeCell ref="K20:L20"/>
    <mergeCell ref="I16:J16"/>
    <mergeCell ref="E21:F21"/>
    <mergeCell ref="A39:A41"/>
    <mergeCell ref="C32:E32"/>
    <mergeCell ref="I40:L41"/>
    <mergeCell ref="K11:L11"/>
    <mergeCell ref="H11:J11"/>
    <mergeCell ref="K16:L16"/>
    <mergeCell ref="B5:D5"/>
    <mergeCell ref="I5:J5"/>
    <mergeCell ref="K5:L5"/>
    <mergeCell ref="E5:F5"/>
    <mergeCell ref="A45:C45"/>
    <mergeCell ref="B7:D7"/>
    <mergeCell ref="A8:B8"/>
    <mergeCell ref="J32:L32"/>
    <mergeCell ref="F32:I32"/>
    <mergeCell ref="I33:L33"/>
    <mergeCell ref="D33:F33"/>
    <mergeCell ref="A33:C33"/>
    <mergeCell ref="E25:F26"/>
    <mergeCell ref="G33:H33"/>
    <mergeCell ref="E24:F24"/>
    <mergeCell ref="C25:D26"/>
    <mergeCell ref="A10:B10"/>
    <mergeCell ref="A11:B11"/>
    <mergeCell ref="A13:B13"/>
    <mergeCell ref="A16:B16"/>
    <mergeCell ref="A9:B9"/>
    <mergeCell ref="C13:D13"/>
    <mergeCell ref="G20:H20"/>
    <mergeCell ref="G21:H21"/>
    <mergeCell ref="H10:J10"/>
    <mergeCell ref="I20:J20"/>
    <mergeCell ref="G16:H16"/>
    <mergeCell ref="J14:K14"/>
    <mergeCell ref="I36:L39"/>
    <mergeCell ref="C20:D20"/>
    <mergeCell ref="E13:F13"/>
    <mergeCell ref="H9:J9"/>
    <mergeCell ref="J13:K13"/>
    <mergeCell ref="G13:H13"/>
    <mergeCell ref="K9:L9"/>
    <mergeCell ref="K21:L21"/>
    <mergeCell ref="K10:L10"/>
    <mergeCell ref="G1:H1"/>
    <mergeCell ref="I1:J1"/>
    <mergeCell ref="C21:D21"/>
    <mergeCell ref="B41:E41"/>
    <mergeCell ref="F41:H41"/>
    <mergeCell ref="H8:J8"/>
    <mergeCell ref="K8:L8"/>
    <mergeCell ref="J15:K15"/>
    <mergeCell ref="G14:H15"/>
    <mergeCell ref="G5:H5"/>
    <mergeCell ref="G24:L24"/>
    <mergeCell ref="A24:B24"/>
    <mergeCell ref="C24:D24"/>
    <mergeCell ref="A28:B28"/>
    <mergeCell ref="A29:B29"/>
    <mergeCell ref="A25:A26"/>
    <mergeCell ref="B25:B26"/>
    <mergeCell ref="F38:H38"/>
    <mergeCell ref="B38:E38"/>
    <mergeCell ref="A36:A38"/>
    <mergeCell ref="B39:H39"/>
    <mergeCell ref="B40:H40"/>
    <mergeCell ref="B37:H37"/>
    <mergeCell ref="B36:H36"/>
    <mergeCell ref="K1:L1"/>
    <mergeCell ref="B2:D2"/>
    <mergeCell ref="E2:F2"/>
    <mergeCell ref="K2:L2"/>
    <mergeCell ref="B3:D3"/>
    <mergeCell ref="K3:L3"/>
    <mergeCell ref="B4:D4"/>
    <mergeCell ref="K4:L4"/>
    <mergeCell ref="A22:B22"/>
    <mergeCell ref="C22:D22"/>
    <mergeCell ref="E22:F22"/>
    <mergeCell ref="G22:H22"/>
    <mergeCell ref="I22:J22"/>
    <mergeCell ref="K22:L22"/>
    <mergeCell ref="G2:H2"/>
    <mergeCell ref="I2:J2"/>
    <mergeCell ref="E3:F3"/>
    <mergeCell ref="G3:H3"/>
    <mergeCell ref="I3:J3"/>
    <mergeCell ref="E4:F4"/>
    <mergeCell ref="G4:H4"/>
    <mergeCell ref="I4:J4"/>
    <mergeCell ref="B1:D1"/>
    <mergeCell ref="E1:F1"/>
  </mergeCells>
  <pageMargins left="0.25" right="0.25" top="0.75" bottom="0.32291666666666702" header="0.3" footer="0.3"/>
  <pageSetup orientation="portrait" r:id="rId1"/>
  <headerFooter>
    <oddHeader>&amp;L       T - 407
       Rev 2019-07-19&amp;CWest Virginia Division of Highways
401/402 Rollerpass Asphalt Compaction Form&amp;R&amp;G   .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E9A7B9847FA4582BA7A9C7414E584" ma:contentTypeVersion="73" ma:contentTypeDescription="Create a new document." ma:contentTypeScope="" ma:versionID="52ea84b0701d8f752916d36aed69dadb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9fa8b099df3ff6c909bae93d5a91f307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owonfrontpage xmlns="e87d405a-4759-43f8-848c-21ef0bd2b117">false</showonfrontpage>
    <WhatsNew xmlns="e87d405a-4759-43f8-848c-21ef0bd2b117">false</WhatsNew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CFCF88-E638-43EA-9D58-DAE99C5342C9}"/>
</file>

<file path=customXml/itemProps2.xml><?xml version="1.0" encoding="utf-8"?>
<ds:datastoreItem xmlns:ds="http://schemas.openxmlformats.org/officeDocument/2006/customXml" ds:itemID="{A9669679-33F4-45E6-B335-F2306C3FE0A4}"/>
</file>

<file path=customXml/itemProps3.xml><?xml version="1.0" encoding="utf-8"?>
<ds:datastoreItem xmlns:ds="http://schemas.openxmlformats.org/officeDocument/2006/customXml" ds:itemID="{1D12E794-8C1C-4721-B5DE-F43D3A0DF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T407 - Rollerpass</vt:lpstr>
    </vt:vector>
  </TitlesOfParts>
  <Company>WVDOT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John.E.Crane@wv.gov</dc:creator>
  <cp:lastModifiedBy>Crane, John E</cp:lastModifiedBy>
  <cp:lastPrinted>2019-03-20T19:25:36Z</cp:lastPrinted>
  <dcterms:created xsi:type="dcterms:W3CDTF">2001-07-18T18:29:12Z</dcterms:created>
  <dcterms:modified xsi:type="dcterms:W3CDTF">2019-07-19T17:51:32Z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0x010100500E9A7B9847FA4582BA7A9C7414E584</vt:lpwstr>
  </property>
  <property fmtid="{D5CDD505-2E9C-101B-9397-08002B2CF9AE}" pid="3" name="PublishingPageContent">
    <vt:lpwstr/>
  </property>
  <property fmtid="{D5CDD505-2E9C-101B-9397-08002B2CF9AE}" pid="4" name="PublishingRollupImage">
    <vt:lpwstr/>
  </property>
  <property fmtid="{D5CDD505-2E9C-101B-9397-08002B2CF9AE}" pid="5" name="ThirdColContent">
    <vt:lpwstr/>
  </property>
  <property fmtid="{D5CDD505-2E9C-101B-9397-08002B2CF9AE}" pid="6" name="PublishingContactEmail">
    <vt:lpwstr/>
  </property>
  <property fmtid="{D5CDD505-2E9C-101B-9397-08002B2CF9AE}" pid="7" name="PublishingPageImage">
    <vt:lpwstr/>
  </property>
  <property fmtid="{D5CDD505-2E9C-101B-9397-08002B2CF9AE}" pid="8" name="SummaryLinks">
    <vt:lpwstr/>
  </property>
  <property fmtid="{D5CDD505-2E9C-101B-9397-08002B2CF9AE}" pid="9" name="SummaryLinks2">
    <vt:lpwstr/>
  </property>
  <property fmtid="{D5CDD505-2E9C-101B-9397-08002B2CF9AE}" pid="10" name="QueryTitle">
    <vt:lpwstr/>
  </property>
  <property fmtid="{D5CDD505-2E9C-101B-9397-08002B2CF9AE}" pid="11" name="Audience">
    <vt:lpwstr/>
  </property>
  <property fmtid="{D5CDD505-2E9C-101B-9397-08002B2CF9AE}" pid="12" name="PublishingContactPicture">
    <vt:lpwstr/>
  </property>
  <property fmtid="{D5CDD505-2E9C-101B-9397-08002B2CF9AE}" pid="13" name="PublishingContactName">
    <vt:lpwstr/>
  </property>
  <property fmtid="{D5CDD505-2E9C-101B-9397-08002B2CF9AE}" pid="14" name="Comments">
    <vt:lpwstr/>
  </property>
  <property fmtid="{D5CDD505-2E9C-101B-9397-08002B2CF9AE}" pid="15" name="PublishingPageLayout">
    <vt:lpwstr/>
  </property>
</Properties>
</file>