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app.xml" ContentType="application/vnd.openxmlformats-officedocument.extended-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453741\Desktop\"/>
    </mc:Choice>
  </mc:AlternateContent>
  <xr:revisionPtr revIDLastSave="0" documentId="8_{2D61D9F9-86FA-4E0C-AD2D-A658EC1D36B8}" xr6:coauthVersionLast="47" xr6:coauthVersionMax="47" xr10:uidLastSave="{00000000-0000-0000-0000-000000000000}"/>
  <bookViews>
    <workbookView xWindow="-120" yWindow="-120" windowWidth="29040" windowHeight="15840" firstSheet="1" activeTab="2" xr2:uid="{5CDCC4A3-116D-4B89-AA1D-8778599AF603}"/>
  </bookViews>
  <sheets>
    <sheet name="Calculations" sheetId="13" state="hidden" r:id="rId1"/>
    <sheet name="D1" sheetId="12" r:id="rId2"/>
    <sheet name="D2" sheetId="8" r:id="rId3"/>
    <sheet name="D3" sheetId="7" r:id="rId4"/>
    <sheet name="D4" sheetId="15" r:id="rId5"/>
    <sheet name="D5" sheetId="10" r:id="rId6"/>
    <sheet name="D6" sheetId="14" r:id="rId7"/>
    <sheet name="D7" sheetId="6" r:id="rId8"/>
    <sheet name="D8" sheetId="2" r:id="rId9"/>
    <sheet name="D9" sheetId="11" r:id="rId10"/>
    <sheet name="D10 " sheetId="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3" l="1"/>
  <c r="H15" i="13"/>
  <c r="H14" i="13"/>
  <c r="H9" i="13"/>
  <c r="H8" i="13"/>
  <c r="E81" i="15"/>
  <c r="F10" i="13" s="1"/>
  <c r="H10" i="13"/>
  <c r="F9" i="13" l="1"/>
  <c r="C7" i="13"/>
  <c r="C8" i="13"/>
  <c r="C9" i="13"/>
  <c r="C10" i="13"/>
  <c r="C11" i="13"/>
  <c r="C12" i="13"/>
  <c r="C13" i="13"/>
  <c r="C14" i="13"/>
  <c r="C15" i="13"/>
  <c r="C16" i="13"/>
  <c r="E57" i="12"/>
  <c r="F7" i="13" s="1"/>
  <c r="E85" i="8"/>
  <c r="F8" i="13" s="1"/>
  <c r="E53" i="7"/>
  <c r="E48" i="10"/>
  <c r="F11" i="13" s="1"/>
  <c r="G17" i="14"/>
  <c r="F12" i="13" s="1"/>
  <c r="E155" i="6"/>
  <c r="F13" i="13" s="1"/>
  <c r="E153" i="1"/>
  <c r="F16" i="13" s="1"/>
  <c r="E44" i="2"/>
  <c r="F14" i="13" s="1"/>
  <c r="E20" i="11"/>
  <c r="F15" i="13" s="1"/>
  <c r="H12" i="13"/>
  <c r="F18" i="13" l="1"/>
  <c r="C18" i="13"/>
  <c r="E7" i="13" l="1"/>
  <c r="E8" i="13"/>
  <c r="E9" i="13"/>
  <c r="E10" i="13"/>
  <c r="E11" i="13"/>
  <c r="E12" i="13"/>
  <c r="E13" i="13"/>
  <c r="E14" i="13"/>
  <c r="E15" i="13"/>
  <c r="E16" i="13"/>
  <c r="H7" i="13" l="1"/>
  <c r="H11" i="13" l="1"/>
  <c r="H13" i="13" l="1"/>
  <c r="H18" i="13" s="1"/>
</calcChain>
</file>

<file path=xl/sharedStrings.xml><?xml version="1.0" encoding="utf-8"?>
<sst xmlns="http://schemas.openxmlformats.org/spreadsheetml/2006/main" count="4018" uniqueCount="1853">
  <si>
    <t>District</t>
  </si>
  <si>
    <t>County</t>
  </si>
  <si>
    <t>Route</t>
  </si>
  <si>
    <t>Phase</t>
  </si>
  <si>
    <t>Length</t>
  </si>
  <si>
    <t>Project Name</t>
  </si>
  <si>
    <t>State Project NO</t>
  </si>
  <si>
    <t>Program ID</t>
  </si>
  <si>
    <t>State Forces
 or 
PO</t>
  </si>
  <si>
    <t>Cost Estimate</t>
  </si>
  <si>
    <t>Project % 
Complete</t>
  </si>
  <si>
    <t>Purchase Order 
Number</t>
  </si>
  <si>
    <t>Purchase Order 
Amount</t>
  </si>
  <si>
    <t>Original Authorization 
Amount</t>
  </si>
  <si>
    <t>Authorization Amount 
with 
HUB CR's</t>
  </si>
  <si>
    <t>Labor</t>
  </si>
  <si>
    <t>Equipment</t>
  </si>
  <si>
    <t>Invoices</t>
  </si>
  <si>
    <t>Materials</t>
  </si>
  <si>
    <t>Outstanding Invoices/
Expenditures</t>
  </si>
  <si>
    <t>Total 
Expenditures</t>
  </si>
  <si>
    <t>Cost of Projects</t>
  </si>
  <si>
    <t>Expected Start
Date</t>
  </si>
  <si>
    <t>Expected Completion
Date</t>
  </si>
  <si>
    <t>Actual Start
Date</t>
  </si>
  <si>
    <t>Actual Completion
Date</t>
  </si>
  <si>
    <t>Project Closed? 
(Y/N)</t>
  </si>
  <si>
    <t>Date Closed in HUB</t>
  </si>
  <si>
    <t>Notes</t>
  </si>
  <si>
    <t>Beginning GPS Coordinates</t>
  </si>
  <si>
    <t>Ending GPS Coordinates</t>
  </si>
  <si>
    <t>McDowell</t>
  </si>
  <si>
    <t>CO 17/13 +4</t>
  </si>
  <si>
    <t>CN001</t>
  </si>
  <si>
    <t>Pinto Street +4</t>
  </si>
  <si>
    <t>PO</t>
  </si>
  <si>
    <t>37.414932, -81.428001</t>
  </si>
  <si>
    <t>37.415770, -81.429350,</t>
  </si>
  <si>
    <t xml:space="preserve"> </t>
  </si>
  <si>
    <t>CO 17/14</t>
  </si>
  <si>
    <t xml:space="preserve">Elkridge Avenue </t>
  </si>
  <si>
    <t>37.415787, -81.427486</t>
  </si>
  <si>
    <t>37.415007, -81.429829</t>
  </si>
  <si>
    <t>CO 17/16</t>
  </si>
  <si>
    <t>Coke Oven Road</t>
  </si>
  <si>
    <t>37.419045, -81.425753</t>
  </si>
  <si>
    <t>37.415392, -81.432103</t>
  </si>
  <si>
    <t>CO 17/17</t>
  </si>
  <si>
    <t>37.415647, -81.431816</t>
  </si>
  <si>
    <t>37.415669, -81.432459</t>
  </si>
  <si>
    <t>CO 17/20</t>
  </si>
  <si>
    <t>Barker Street</t>
  </si>
  <si>
    <t xml:space="preserve">  </t>
  </si>
  <si>
    <t>37.415401, -81.432689</t>
  </si>
  <si>
    <t>37.417264, -81.427352</t>
  </si>
  <si>
    <t>CO 16/35 +4</t>
  </si>
  <si>
    <t>Court Street +4</t>
  </si>
  <si>
    <t>37.433007, -81.584538</t>
  </si>
  <si>
    <t>37.437005, -81.579804</t>
  </si>
  <si>
    <t>CO 16/36</t>
  </si>
  <si>
    <t>Linden Street</t>
  </si>
  <si>
    <t>37.436132, -81.581733</t>
  </si>
  <si>
    <t>37.437573, -81.578848</t>
  </si>
  <si>
    <t>CO 16/37</t>
  </si>
  <si>
    <t>Ash Street</t>
  </si>
  <si>
    <t>37.436816, -81.581059</t>
  </si>
  <si>
    <t>37.437183, -81.578976</t>
  </si>
  <si>
    <t>CO 16/45</t>
  </si>
  <si>
    <t>Virginia Avenue</t>
  </si>
  <si>
    <t>37.430429, -81.585545</t>
  </si>
  <si>
    <t>37.432078, -81.582773</t>
  </si>
  <si>
    <t>CO 16/38</t>
  </si>
  <si>
    <t>Oak Street</t>
  </si>
  <si>
    <t>37.437328, -81.580419</t>
  </si>
  <si>
    <t>37.436324, -81.576828</t>
  </si>
  <si>
    <t>CO 102/71 +11</t>
  </si>
  <si>
    <t>Chestnut Street +11</t>
  </si>
  <si>
    <t>37.429020, -81.505720</t>
  </si>
  <si>
    <t>37.428124, -81.510446</t>
  </si>
  <si>
    <t>CO 52/76</t>
  </si>
  <si>
    <t>Railroad Avenue</t>
  </si>
  <si>
    <t>37.429193, -81.507724</t>
  </si>
  <si>
    <t>37.427883, -81.509850</t>
  </si>
  <si>
    <t>CO 102/78</t>
  </si>
  <si>
    <t>River Road</t>
  </si>
  <si>
    <t>37.427923, -81.509945</t>
  </si>
  <si>
    <t>37.425987, -81.510555</t>
  </si>
  <si>
    <t>CO 102/79</t>
  </si>
  <si>
    <t>S. Railroad Avenue</t>
  </si>
  <si>
    <t>37.427859, -81.509793</t>
  </si>
  <si>
    <t>37.426590, -81.510273</t>
  </si>
  <si>
    <t>CO 102/80</t>
  </si>
  <si>
    <t>S. Chestnut Street</t>
  </si>
  <si>
    <t>37.427658, -81.509234</t>
  </si>
  <si>
    <t>37.424644, -81.510254</t>
  </si>
  <si>
    <t>CO 52/62</t>
  </si>
  <si>
    <t>Hamilton Street</t>
  </si>
  <si>
    <t>37.428992, -81.505704</t>
  </si>
  <si>
    <t>37.426067, -81.503776</t>
  </si>
  <si>
    <t>CO 52/63</t>
  </si>
  <si>
    <t>One Way Street</t>
  </si>
  <si>
    <t>37.428131, -81.506314</t>
  </si>
  <si>
    <t>37.424925, -81.506145</t>
  </si>
  <si>
    <t>CO 52/64</t>
  </si>
  <si>
    <t>Lavaina Street</t>
  </si>
  <si>
    <t>37.427901, -81.506125</t>
  </si>
  <si>
    <t>37.426487, -81.505400</t>
  </si>
  <si>
    <t>CO 52/65</t>
  </si>
  <si>
    <t>Elwood Street</t>
  </si>
  <si>
    <t>37.426876, -81.506580</t>
  </si>
  <si>
    <t>37.425669, -81.505957</t>
  </si>
  <si>
    <t>CO 52/66</t>
  </si>
  <si>
    <t>Jefferson Street</t>
  </si>
  <si>
    <t>37.426309, -81.506274</t>
  </si>
  <si>
    <t>37.426638, -81.504552</t>
  </si>
  <si>
    <t>CO 52/67</t>
  </si>
  <si>
    <t>Totten Street</t>
  </si>
  <si>
    <t>37.427202, -81.505767</t>
  </si>
  <si>
    <t>37.427610, -81.504534</t>
  </si>
  <si>
    <t>CO 52/75</t>
  </si>
  <si>
    <t>McDowell Street</t>
  </si>
  <si>
    <t>37.426466, -81.504047</t>
  </si>
  <si>
    <t>37.429300, -81.505409</t>
  </si>
  <si>
    <t>WV 83 +2</t>
  </si>
  <si>
    <t>Virginia State Line - War +2</t>
  </si>
  <si>
    <t>37.332479, -81.897280</t>
  </si>
  <si>
    <t>37.342094, -81.869467</t>
  </si>
  <si>
    <t>WV 83</t>
  </si>
  <si>
    <t xml:space="preserve">Virginia State Line - War  </t>
  </si>
  <si>
    <t>37.332612, -81.848876</t>
  </si>
  <si>
    <t>37.324198, -81.820171</t>
  </si>
  <si>
    <t>Virginia State Line - War</t>
  </si>
  <si>
    <t>37.343424, -81.745617</t>
  </si>
  <si>
    <t>37.341636, -81.725974</t>
  </si>
  <si>
    <t xml:space="preserve">WV 16 </t>
  </si>
  <si>
    <t>Welch - Pineville</t>
  </si>
  <si>
    <t>37.432215, -81.584548</t>
  </si>
  <si>
    <t>37.451510, -81.542863</t>
  </si>
  <si>
    <t>CO 1/3</t>
  </si>
  <si>
    <t>Long Pole Road</t>
  </si>
  <si>
    <t>37.498454, -81.910920</t>
  </si>
  <si>
    <t>37.543929, -81.838898</t>
  </si>
  <si>
    <t>CO 7 +4</t>
  </si>
  <si>
    <t>Twin Branch - Davy +4</t>
  </si>
  <si>
    <t>37.476886, -81.654814</t>
  </si>
  <si>
    <t>37.469619, -81.639140</t>
  </si>
  <si>
    <t>CO 4</t>
  </si>
  <si>
    <t>Little Davy</t>
  </si>
  <si>
    <t>37.477157, -81.654400</t>
  </si>
  <si>
    <t>37.513812, -81.642345</t>
  </si>
  <si>
    <t>CO 4/1</t>
  </si>
  <si>
    <t>Asco Hollow Road</t>
  </si>
  <si>
    <t>37.479620, -81.651154</t>
  </si>
  <si>
    <t>37.503576, -81.624030</t>
  </si>
  <si>
    <t>CO 4/2</t>
  </si>
  <si>
    <t>Gospel Avenue</t>
  </si>
  <si>
    <t>37.478357, -81.653358</t>
  </si>
  <si>
    <t>37.480018, -81.651441</t>
  </si>
  <si>
    <t>CO 4/4</t>
  </si>
  <si>
    <t>Broad Camp Road</t>
  </si>
  <si>
    <t>37.493138, -81.624342</t>
  </si>
  <si>
    <t>37.492527, -81.621926</t>
  </si>
  <si>
    <t>CO 52/11 +3</t>
  </si>
  <si>
    <t>Elkhorn Station +3</t>
  </si>
  <si>
    <t>37.384585, -81.412033</t>
  </si>
  <si>
    <t>37.387027, -81.405860</t>
  </si>
  <si>
    <t>CO 52/20</t>
  </si>
  <si>
    <t>Elkhorn Street</t>
  </si>
  <si>
    <t>37.386136, -81.411330</t>
  </si>
  <si>
    <t>37.386293, -81.416250</t>
  </si>
  <si>
    <t>CO 52/26</t>
  </si>
  <si>
    <t>Crozier Bottom Road</t>
  </si>
  <si>
    <t>37.386870, -81.405551</t>
  </si>
  <si>
    <t>37.385885, -81.401365</t>
  </si>
  <si>
    <t>HA 966</t>
  </si>
  <si>
    <t>Coppers Hill Access Road</t>
  </si>
  <si>
    <t>37.386044, -81.417755</t>
  </si>
  <si>
    <t>37.385843, -81.416483</t>
  </si>
  <si>
    <t>CO 3/5</t>
  </si>
  <si>
    <t>Mud Fork Road</t>
  </si>
  <si>
    <t>37.460610, -81.951186</t>
  </si>
  <si>
    <t>37.450888, -81.965698</t>
  </si>
  <si>
    <t>Mercer</t>
  </si>
  <si>
    <t>CO 1/2</t>
  </si>
  <si>
    <t>CC Trail Road</t>
  </si>
  <si>
    <t>37.580732,-81.119385</t>
  </si>
  <si>
    <t>37.582006,-81.132859</t>
  </si>
  <si>
    <t>CO 1</t>
  </si>
  <si>
    <t>Clarks Gap Road</t>
  </si>
  <si>
    <t>37.454037,-81.305049</t>
  </si>
  <si>
    <t>37.472607,-81.278133</t>
  </si>
  <si>
    <t>CO 6</t>
  </si>
  <si>
    <t>Beeson Road</t>
  </si>
  <si>
    <t>37.420321,-81.195800</t>
  </si>
  <si>
    <t>37.437396,-81.200020</t>
  </si>
  <si>
    <t>CO 9</t>
  </si>
  <si>
    <t xml:space="preserve">Red Sulphur Turnpike </t>
  </si>
  <si>
    <t>37.424251,-81.003392</t>
  </si>
  <si>
    <t>37.402043,-80.980973</t>
  </si>
  <si>
    <t>CO 9/4 +1</t>
  </si>
  <si>
    <t>Clemons Road +1</t>
  </si>
  <si>
    <t>37.398557, -80.898494</t>
  </si>
  <si>
    <t>37.402446, -80.881851</t>
  </si>
  <si>
    <t>CO 22/6</t>
  </si>
  <si>
    <t>Coppers Branch</t>
  </si>
  <si>
    <t>37.409998, -80.888629</t>
  </si>
  <si>
    <t>CO 7</t>
  </si>
  <si>
    <t>Spanishburg - Athens Road</t>
  </si>
  <si>
    <t>37.433489,-81.109766</t>
  </si>
  <si>
    <t>37.417260,-81.057815</t>
  </si>
  <si>
    <t>CO 19/63 +1</t>
  </si>
  <si>
    <t>Summerfield Road</t>
  </si>
  <si>
    <t>37.337895,-81.149201</t>
  </si>
  <si>
    <t>37.341885,-81.149315</t>
  </si>
  <si>
    <t>HA 947</t>
  </si>
  <si>
    <t>37.341899,-81.149274</t>
  </si>
  <si>
    <t>37.342399,-81.147815</t>
  </si>
  <si>
    <t>CO 19/47</t>
  </si>
  <si>
    <t>Glenwood Park Road</t>
  </si>
  <si>
    <t>37.336858,-81.150614</t>
  </si>
  <si>
    <t>37.337093,-81.153988</t>
  </si>
  <si>
    <t>CO 19/35</t>
  </si>
  <si>
    <t xml:space="preserve">Glenwood Haven Road </t>
  </si>
  <si>
    <t>37.340564,-81.141524</t>
  </si>
  <si>
    <t>37.351049,-81.135096</t>
  </si>
  <si>
    <t>CO 19/66</t>
  </si>
  <si>
    <t>Tiger Drive</t>
  </si>
  <si>
    <t>37.356731,-81.104031</t>
  </si>
  <si>
    <t>37.359632,-81.098560</t>
  </si>
  <si>
    <t>CO 20/20 +9</t>
  </si>
  <si>
    <t>Durhing Street +9</t>
  </si>
  <si>
    <t>37.323871,-81.311855</t>
  </si>
  <si>
    <t>37.324954,-81.311597</t>
  </si>
  <si>
    <t>WV 120</t>
  </si>
  <si>
    <t>Main Street</t>
  </si>
  <si>
    <t>37.325088, -81.313064</t>
  </si>
  <si>
    <t>37.324281, -81.311630</t>
  </si>
  <si>
    <t>CO 20/5</t>
  </si>
  <si>
    <t>Bluestone Avenue</t>
  </si>
  <si>
    <t>37.324967,-81.311621</t>
  </si>
  <si>
    <t>37.329321, -81.304030</t>
  </si>
  <si>
    <t>CO 20/78</t>
  </si>
  <si>
    <t>North River Street</t>
  </si>
  <si>
    <t>37.325053,-81.312757</t>
  </si>
  <si>
    <t>37.324991,-81.309975</t>
  </si>
  <si>
    <t>CO 20/79</t>
  </si>
  <si>
    <t>South River Street</t>
  </si>
  <si>
    <t>37.325091,-81.313146</t>
  </si>
  <si>
    <t>37.324966,-81.309975</t>
  </si>
  <si>
    <t>CO 120/6</t>
  </si>
  <si>
    <t>Rose Street</t>
  </si>
  <si>
    <t>37.324567,-81.311603</t>
  </si>
  <si>
    <t>37.324591,-81.310000</t>
  </si>
  <si>
    <t>CO 20/82</t>
  </si>
  <si>
    <t>Spring Street</t>
  </si>
  <si>
    <t>37.326537,-81.312224</t>
  </si>
  <si>
    <t>37.326657,-81.311787</t>
  </si>
  <si>
    <t>CO 20/74</t>
  </si>
  <si>
    <t>37.325954,-81.311462</t>
  </si>
  <si>
    <t>37.328834,-81.311534</t>
  </si>
  <si>
    <t>CO 20/75</t>
  </si>
  <si>
    <t>West Spring Street</t>
  </si>
  <si>
    <t>37.326619,-81.312530</t>
  </si>
  <si>
    <t>37.326500,-81.312251</t>
  </si>
  <si>
    <t>CO 20/76</t>
  </si>
  <si>
    <t>Simmons Street</t>
  </si>
  <si>
    <t>37.327231,-81.312663</t>
  </si>
  <si>
    <t>37.326234,-81.312551</t>
  </si>
  <si>
    <t>CO 20/81</t>
  </si>
  <si>
    <t>Pocahontas Trail</t>
  </si>
  <si>
    <t>37.327977,-81.307071</t>
  </si>
  <si>
    <t>37.328683,-81.306985</t>
  </si>
  <si>
    <t>CO 26</t>
  </si>
  <si>
    <t>Hatcher Road</t>
  </si>
  <si>
    <t>37.346384, -80.966994</t>
  </si>
  <si>
    <t>37.396229, -80.968929</t>
  </si>
  <si>
    <t>CO 16</t>
  </si>
  <si>
    <t>Gardner - Princeton Road</t>
  </si>
  <si>
    <t>37.419296, -81.097230</t>
  </si>
  <si>
    <t>37.415237, -81.051852</t>
  </si>
  <si>
    <t>CO 20/16 +4</t>
  </si>
  <si>
    <t>Cabell Street +4</t>
  </si>
  <si>
    <t>37.368253, -81.072114</t>
  </si>
  <si>
    <t>37.371351, -81.069390</t>
  </si>
  <si>
    <t>CO 20/89</t>
  </si>
  <si>
    <t>Roane Avenue</t>
  </si>
  <si>
    <t>37.369379, -81.071100</t>
  </si>
  <si>
    <t>37.368407, -81.069491</t>
  </si>
  <si>
    <t>CO 20/83</t>
  </si>
  <si>
    <t>Webster Street</t>
  </si>
  <si>
    <t>37.367895, -81.071250</t>
  </si>
  <si>
    <t>37.370500, -81.068842</t>
  </si>
  <si>
    <t>CO 20/7</t>
  </si>
  <si>
    <t>1st Avenue</t>
  </si>
  <si>
    <t>37.368793, -81.072819</t>
  </si>
  <si>
    <t>37.367458, -81.070490</t>
  </si>
  <si>
    <t>HA 920</t>
  </si>
  <si>
    <t>Marion Street</t>
  </si>
  <si>
    <t>37.367456, -81.070428</t>
  </si>
  <si>
    <t>37.368481, -81.069500</t>
  </si>
  <si>
    <t>CO 5</t>
  </si>
  <si>
    <t>Nubbins Ridge Road</t>
  </si>
  <si>
    <t>37.479187,-81.174332</t>
  </si>
  <si>
    <t>37.488174,-81.183437</t>
  </si>
  <si>
    <t>CO 32/1 +4</t>
  </si>
  <si>
    <t>Johnstown Road +4</t>
  </si>
  <si>
    <t>37.367822,-81.109484</t>
  </si>
  <si>
    <t>37.370846, -81.116689</t>
  </si>
  <si>
    <t>CO 32/2</t>
  </si>
  <si>
    <t>Honaker Ave. Extension</t>
  </si>
  <si>
    <t>37.369500,-81.111464</t>
  </si>
  <si>
    <t>37.369257,-81.110496</t>
  </si>
  <si>
    <t>CO 32/3</t>
  </si>
  <si>
    <t>West Main Street Extension</t>
  </si>
  <si>
    <t>37.368462, -81.111837</t>
  </si>
  <si>
    <t>37.369551,-81.115763</t>
  </si>
  <si>
    <t>CO 20/19</t>
  </si>
  <si>
    <t>Elmer Avenue</t>
  </si>
  <si>
    <t>37.367220,-81.111342</t>
  </si>
  <si>
    <t>37.368035,-81.114359</t>
  </si>
  <si>
    <t>HA 901/45</t>
  </si>
  <si>
    <t>Marathon Avenue</t>
  </si>
  <si>
    <t>37.366427,-81.113477</t>
  </si>
  <si>
    <t>37.367415,-81.114633</t>
  </si>
  <si>
    <t>WV 123</t>
  </si>
  <si>
    <t>Airport Road</t>
  </si>
  <si>
    <t>37.291610,-81.205822</t>
  </si>
  <si>
    <t>37.303921,-81.155363</t>
  </si>
  <si>
    <t>WV 102</t>
  </si>
  <si>
    <t>Falls Mills Road</t>
  </si>
  <si>
    <t>37.307821,-81.328212</t>
  </si>
  <si>
    <t>37.302668, -81.304909</t>
  </si>
  <si>
    <t>CO 1/4</t>
  </si>
  <si>
    <t>Tommy Ridge</t>
  </si>
  <si>
    <t>37.571112,-81.191384</t>
  </si>
  <si>
    <t>37.575503,-81.196031</t>
  </si>
  <si>
    <t>CO 16/26 +2</t>
  </si>
  <si>
    <t>Lilly Grove Drive +2</t>
  </si>
  <si>
    <t>37.378916, -81.091723</t>
  </si>
  <si>
    <t>37.378616, -81.091316</t>
  </si>
  <si>
    <t>CO 16/12</t>
  </si>
  <si>
    <t>Douglas Avenue</t>
  </si>
  <si>
    <t>37.383737, -81.094198</t>
  </si>
  <si>
    <t>37.381135, -81.089014</t>
  </si>
  <si>
    <t>CO 16/6</t>
  </si>
  <si>
    <t>Pearl Street</t>
  </si>
  <si>
    <t>37.387844, -81.097446</t>
  </si>
  <si>
    <t>37.383735, -81.094123</t>
  </si>
  <si>
    <t>CO 11/16</t>
  </si>
  <si>
    <t>Tuggle Hollow Road</t>
  </si>
  <si>
    <t>37.358312,-81.262246</t>
  </si>
  <si>
    <t>37.363457,-81.256474</t>
  </si>
  <si>
    <t>CO 71/4</t>
  </si>
  <si>
    <t>Black Oak/Kale Road</t>
  </si>
  <si>
    <t>37.368206,-81.221678</t>
  </si>
  <si>
    <t>37.383111,-81.190703</t>
  </si>
  <si>
    <t>CO 12/8</t>
  </si>
  <si>
    <t>Basham Road</t>
  </si>
  <si>
    <t>37.411800, -81.194063</t>
  </si>
  <si>
    <t>37.412586, -81.191113</t>
  </si>
  <si>
    <t>CO 16/4</t>
  </si>
  <si>
    <t>Rocky Branch Road</t>
  </si>
  <si>
    <t>37.399534, -81.108255</t>
  </si>
  <si>
    <t>37.395857, -81.085875</t>
  </si>
  <si>
    <t>Raleigh</t>
  </si>
  <si>
    <t>Riffe Street</t>
  </si>
  <si>
    <t>37.707719, -81.249717</t>
  </si>
  <si>
    <t>37.713445, -81.250714</t>
  </si>
  <si>
    <t>CO 116/34 +1</t>
  </si>
  <si>
    <t>Haga Street +1</t>
  </si>
  <si>
    <t>37.706354, -81.266931</t>
  </si>
  <si>
    <t>37.708011, -81.267941</t>
  </si>
  <si>
    <t>CO 116/35</t>
  </si>
  <si>
    <t>Lavis Street</t>
  </si>
  <si>
    <t>37.707142, -81.267508</t>
  </si>
  <si>
    <t>CO 16/9 +1</t>
  </si>
  <si>
    <t>S. Oakwood Avenue +1</t>
  </si>
  <si>
    <t>37.763187, -81.207635</t>
  </si>
  <si>
    <t>CO 16/16</t>
  </si>
  <si>
    <t>Old Pemberton Road</t>
  </si>
  <si>
    <t>37.764620, -81.205258</t>
  </si>
  <si>
    <t>37.766231, -81.203990</t>
  </si>
  <si>
    <t>CO 19/10 +1</t>
  </si>
  <si>
    <t>Burmeister Avenue +1</t>
  </si>
  <si>
    <t>37.756848, -81.170083</t>
  </si>
  <si>
    <t>37.755936, -81.171809</t>
  </si>
  <si>
    <t xml:space="preserve">Burmeister Ave. </t>
  </si>
  <si>
    <t>37.753444, -81.201825</t>
  </si>
  <si>
    <t>37.759632, -81.158304</t>
  </si>
  <si>
    <t>CO 20</t>
  </si>
  <si>
    <t>Fitzpatrick Road</t>
  </si>
  <si>
    <t>37.743228, -81.190624</t>
  </si>
  <si>
    <t>37.732293, -81.193853</t>
  </si>
  <si>
    <t>CO 1/45</t>
  </si>
  <si>
    <t>Wriston Road</t>
  </si>
  <si>
    <t>37.871860, -81.235938</t>
  </si>
  <si>
    <t>37.875156, -81.235329</t>
  </si>
  <si>
    <t>WV 54</t>
  </si>
  <si>
    <t>Hotchkiss - Slab Fork</t>
  </si>
  <si>
    <t>37.672129, -81.373267</t>
  </si>
  <si>
    <t>37.686926, -81.334943</t>
  </si>
  <si>
    <t>CO 9/23 +3</t>
  </si>
  <si>
    <t>Industrial Park Road +3</t>
  </si>
  <si>
    <t>37.785201, -81.116085</t>
  </si>
  <si>
    <t>37.799452, -81.117469</t>
  </si>
  <si>
    <t>CO 9/24</t>
  </si>
  <si>
    <t>Blue Angel Lane</t>
  </si>
  <si>
    <t>37.791775, -81.117465</t>
  </si>
  <si>
    <t>37.791810, -81.113827</t>
  </si>
  <si>
    <t>CO 9/25</t>
  </si>
  <si>
    <t>Thunderbird Drive</t>
  </si>
  <si>
    <t>37.792492, -81.117343</t>
  </si>
  <si>
    <t>37.792831, -81.119657</t>
  </si>
  <si>
    <t>CO 9/26</t>
  </si>
  <si>
    <t>Philpott Lane</t>
  </si>
  <si>
    <t>37.796496, -81.116127</t>
  </si>
  <si>
    <t>37.797554, -81.113584</t>
  </si>
  <si>
    <t>CO 8/1 +1</t>
  </si>
  <si>
    <t>Stanaford Riley Road +1</t>
  </si>
  <si>
    <t>37.815408, -81.161734</t>
  </si>
  <si>
    <t>37.823324, -81.150500</t>
  </si>
  <si>
    <t>CO 8/2</t>
  </si>
  <si>
    <t>Old Airport Road</t>
  </si>
  <si>
    <t>37.816265, -81.162394</t>
  </si>
  <si>
    <t>37.819349, -81.170965</t>
  </si>
  <si>
    <t>CO 19/19</t>
  </si>
  <si>
    <t>Cherry Creek Road</t>
  </si>
  <si>
    <t>37.671302, -81.099170</t>
  </si>
  <si>
    <t>37.684569, -81.101022</t>
  </si>
  <si>
    <t>CO 11</t>
  </si>
  <si>
    <t>Sweenysburg Road</t>
  </si>
  <si>
    <t>37.796777, -81.222384</t>
  </si>
  <si>
    <t>37.834656, -81.255832</t>
  </si>
  <si>
    <t>CO 4/12 +12</t>
  </si>
  <si>
    <t>Skylark Lane +12</t>
  </si>
  <si>
    <t>37.834480, -81.206004</t>
  </si>
  <si>
    <t>37.833171, -81.206505</t>
  </si>
  <si>
    <t>CO 4/13</t>
  </si>
  <si>
    <t>Nighthawk Lane</t>
  </si>
  <si>
    <t>37.835078, -81.205780</t>
  </si>
  <si>
    <t>CO 4/20</t>
  </si>
  <si>
    <t>Cranberry Drive</t>
  </si>
  <si>
    <t>37.829701, -81.208759</t>
  </si>
  <si>
    <t>37.832799, -81.212646</t>
  </si>
  <si>
    <t>HA 901/98</t>
  </si>
  <si>
    <t>Roslyn Avenue</t>
  </si>
  <si>
    <t>37.837681, -81.206455</t>
  </si>
  <si>
    <t>37.834936, -81.207969</t>
  </si>
  <si>
    <t>CO 4/10</t>
  </si>
  <si>
    <t>Wright Street</t>
  </si>
  <si>
    <t>37.838243, -81.208449</t>
  </si>
  <si>
    <t>37.836822, -81.202917</t>
  </si>
  <si>
    <t>HA 901/14</t>
  </si>
  <si>
    <t>37.833982, -81.204020</t>
  </si>
  <si>
    <t>CO 4/8</t>
  </si>
  <si>
    <t>Morris Road</t>
  </si>
  <si>
    <t>37.833726, -81.203055</t>
  </si>
  <si>
    <t>37.831657, -81.211440</t>
  </si>
  <si>
    <t>CO 4/11</t>
  </si>
  <si>
    <t>Swallow Lane</t>
  </si>
  <si>
    <t>37.832026, -81.207033</t>
  </si>
  <si>
    <t>CO 16/63</t>
  </si>
  <si>
    <t>Goodman Drive</t>
  </si>
  <si>
    <t>37.829861, -81.199236</t>
  </si>
  <si>
    <t>37.831555, -81.195457</t>
  </si>
  <si>
    <t>CO 4/18</t>
  </si>
  <si>
    <t>Blackburn Street</t>
  </si>
  <si>
    <t>37.826960, -81.204908</t>
  </si>
  <si>
    <t>37.830661, -81.199816</t>
  </si>
  <si>
    <t>CO 119/9</t>
  </si>
  <si>
    <t>Kincaid Street</t>
  </si>
  <si>
    <t>37.827953, -81.207287</t>
  </si>
  <si>
    <t>37.831556, -81.201475</t>
  </si>
  <si>
    <t>CO 4/25</t>
  </si>
  <si>
    <t>Curtis Avenue</t>
  </si>
  <si>
    <t>37.836543, -81.201823</t>
  </si>
  <si>
    <t>37.838294, -81.201143</t>
  </si>
  <si>
    <t>CO 4/21</t>
  </si>
  <si>
    <t>Cadle Lane</t>
  </si>
  <si>
    <t>37.839979, -81.201697</t>
  </si>
  <si>
    <t>37.841567, -81.201088</t>
  </si>
  <si>
    <t>CO 19/30 +8</t>
  </si>
  <si>
    <t>4th Street +8</t>
  </si>
  <si>
    <t>37.865373, -81.194338</t>
  </si>
  <si>
    <t>37.867553, -81.192326</t>
  </si>
  <si>
    <t>CO 19/67</t>
  </si>
  <si>
    <t>First Avenue</t>
  </si>
  <si>
    <t>37.787934, -81.184709</t>
  </si>
  <si>
    <t>37.790232, -81.182334</t>
  </si>
  <si>
    <t>CO 19/48</t>
  </si>
  <si>
    <t>Joe Redden Road</t>
  </si>
  <si>
    <t>37.867620, -81.193111</t>
  </si>
  <si>
    <t>37.866070, -81.190655</t>
  </si>
  <si>
    <t>CO 16/66</t>
  </si>
  <si>
    <t>Sixth Street</t>
  </si>
  <si>
    <t>37.866968, -81.193461</t>
  </si>
  <si>
    <t>37.866914, -81.192010</t>
  </si>
  <si>
    <t>CO 19/52</t>
  </si>
  <si>
    <t>Jct. WV 16 - Dead End</t>
  </si>
  <si>
    <t>37.869417, -81.193370</t>
  </si>
  <si>
    <t>37.869537, -81.197985</t>
  </si>
  <si>
    <t>CO 19/1</t>
  </si>
  <si>
    <t>Maple Lane</t>
  </si>
  <si>
    <t>37.865183, -81.194442</t>
  </si>
  <si>
    <t>37.872251, -81.190012</t>
  </si>
  <si>
    <t>CO 19/81</t>
  </si>
  <si>
    <t>Canterbury Street</t>
  </si>
  <si>
    <t>37.867286, -81.194225</t>
  </si>
  <si>
    <t>37.866828, -81.197022</t>
  </si>
  <si>
    <t>Seventh Street</t>
  </si>
  <si>
    <t>37.868123, -81.194140</t>
  </si>
  <si>
    <t>37.868404, -81.197138</t>
  </si>
  <si>
    <t>CO 19/82</t>
  </si>
  <si>
    <t>37.871232, -81.191211</t>
  </si>
  <si>
    <t>37.870856, -81.190778</t>
  </si>
  <si>
    <t>CO 9/27</t>
  </si>
  <si>
    <t>Pike Drive</t>
  </si>
  <si>
    <t>37.769331, -81.069003</t>
  </si>
  <si>
    <t>37.772254, -81.054457</t>
  </si>
  <si>
    <t>CO 2 +1</t>
  </si>
  <si>
    <t>Upper Sandlick Road +1</t>
  </si>
  <si>
    <t>37.826053, -81.372686</t>
  </si>
  <si>
    <t>37.828119, -81.330237</t>
  </si>
  <si>
    <t>CO 2</t>
  </si>
  <si>
    <t>Upper Sandlick Road</t>
  </si>
  <si>
    <t>37.829508, -81.310464</t>
  </si>
  <si>
    <t>37.798665, -81.261129</t>
  </si>
  <si>
    <t>CO 28</t>
  </si>
  <si>
    <t>Hoo Hoo Hollow Road</t>
  </si>
  <si>
    <t>37.761720, -81.359694</t>
  </si>
  <si>
    <t>37.739690, -81.304256</t>
  </si>
  <si>
    <t>Irish Mountain Road</t>
  </si>
  <si>
    <t>37.759936, -80.979007</t>
  </si>
  <si>
    <t>37.767665, -80.946777</t>
  </si>
  <si>
    <t>CO 40/4</t>
  </si>
  <si>
    <t>East Whitby Road</t>
  </si>
  <si>
    <t>37.665694, -81.182258</t>
  </si>
  <si>
    <t>37.667851, -81.180257</t>
  </si>
  <si>
    <t>CO 2/4</t>
  </si>
  <si>
    <t>Arlington Road</t>
  </si>
  <si>
    <t>37.816747, -81.276311</t>
  </si>
  <si>
    <t>CO 3/23</t>
  </si>
  <si>
    <t>Bennington Road</t>
  </si>
  <si>
    <t>37.658015, -81.094817</t>
  </si>
  <si>
    <t>37.692958, -81.073100</t>
  </si>
  <si>
    <t>CO 18/45</t>
  </si>
  <si>
    <t>Ashley Drive</t>
  </si>
  <si>
    <t>37.783498, -81.246059</t>
  </si>
  <si>
    <t>37.782876, -81.246356</t>
  </si>
  <si>
    <t>CO 14/1</t>
  </si>
  <si>
    <t>Harmony Lane</t>
  </si>
  <si>
    <t>37.777851, -81.411521</t>
  </si>
  <si>
    <t>37.780332, -81.417486</t>
  </si>
  <si>
    <t>CO 119/42</t>
  </si>
  <si>
    <t>Delta Lane</t>
  </si>
  <si>
    <t>37.809037, -81.154858</t>
  </si>
  <si>
    <t>37.807879, -81.154811</t>
  </si>
  <si>
    <t>Wyoming</t>
  </si>
  <si>
    <t>WV 971</t>
  </si>
  <si>
    <t>Clear Fork - Lillydale</t>
  </si>
  <si>
    <t>37.609977, -81.674999</t>
  </si>
  <si>
    <t>37.643048, -81.671836</t>
  </si>
  <si>
    <t>Beartown Road</t>
  </si>
  <si>
    <t>37.475311, -81.324540</t>
  </si>
  <si>
    <t>37.462528, -81.303488</t>
  </si>
  <si>
    <t>CO 9/4</t>
  </si>
  <si>
    <t>Coon Branch</t>
  </si>
  <si>
    <t>37.601785, -81.611398</t>
  </si>
  <si>
    <t>37.631325, -81.590311</t>
  </si>
  <si>
    <t>CO 1/1 +1</t>
  </si>
  <si>
    <t>Glen Fork Road</t>
  </si>
  <si>
    <t>37.694501, -81.526440</t>
  </si>
  <si>
    <t>37.701606, -81.491811</t>
  </si>
  <si>
    <t>CO 1/13</t>
  </si>
  <si>
    <t>Tom Bailey Road</t>
  </si>
  <si>
    <t>37.698773, -81.519707</t>
  </si>
  <si>
    <t>37.716140, -81.518041</t>
  </si>
  <si>
    <t>CO 16/10</t>
  </si>
  <si>
    <t>Upper Barkers Creek</t>
  </si>
  <si>
    <t>37.530713, -81.293556</t>
  </si>
  <si>
    <t>37.523522, -81.257322</t>
  </si>
  <si>
    <t>CO 6/2</t>
  </si>
  <si>
    <t>Big Cub Creek</t>
  </si>
  <si>
    <t>37.589998, -81.770553</t>
  </si>
  <si>
    <t>37.652641, -81.753640</t>
  </si>
  <si>
    <t>HA 959 +1</t>
  </si>
  <si>
    <t>Fire Mountain Road +1</t>
  </si>
  <si>
    <t>37.742997, -81.678757</t>
  </si>
  <si>
    <t>37.741933, -81.680960</t>
  </si>
  <si>
    <t>HA 958</t>
  </si>
  <si>
    <t>Fire Loop Street</t>
  </si>
  <si>
    <t>37.743129, -81.680733</t>
  </si>
  <si>
    <t>37.743279, -81.678893</t>
  </si>
  <si>
    <t>CO 52/12</t>
  </si>
  <si>
    <t>Nelson Branch</t>
  </si>
  <si>
    <t>37.561549, -81.794568</t>
  </si>
  <si>
    <t>37.564515, -81.781990</t>
  </si>
  <si>
    <t>CO 52/2</t>
  </si>
  <si>
    <t>Garden Gap Branch</t>
  </si>
  <si>
    <t>37.562476, -81.797137</t>
  </si>
  <si>
    <t>37.557210, -81.811251</t>
  </si>
  <si>
    <t>CO 52/4</t>
  </si>
  <si>
    <t>Trace Fork</t>
  </si>
  <si>
    <t>37.564352, -81.829754</t>
  </si>
  <si>
    <t>37.557407, -81.850726</t>
  </si>
  <si>
    <t>CO 10/8</t>
  </si>
  <si>
    <t>Key Rock</t>
  </si>
  <si>
    <t>37.634878, -81.515468</t>
  </si>
  <si>
    <t>37.648766, -81.514796</t>
  </si>
  <si>
    <t>CO 12/3</t>
  </si>
  <si>
    <t>Pinnacle Creek Road</t>
  </si>
  <si>
    <t>37.568969, -81.532851</t>
  </si>
  <si>
    <t>37.549958, -81.506013</t>
  </si>
  <si>
    <t>GPS Coordinates</t>
  </si>
  <si>
    <t>Randolph</t>
  </si>
  <si>
    <t>US 33</t>
  </si>
  <si>
    <t>CON</t>
  </si>
  <si>
    <t>N. Randolph Ave</t>
  </si>
  <si>
    <t>S342 -33-8.62</t>
  </si>
  <si>
    <t>38.946135, -79.856169</t>
  </si>
  <si>
    <t>Pendleton</t>
  </si>
  <si>
    <t>Blue Gray Trail</t>
  </si>
  <si>
    <t>S336-33-41.1</t>
  </si>
  <si>
    <t>38.658205, -79.214446</t>
  </si>
  <si>
    <t>Tucker</t>
  </si>
  <si>
    <t>WV 32</t>
  </si>
  <si>
    <t>Appalachian Hwy</t>
  </si>
  <si>
    <t>S347-32-4.19</t>
  </si>
  <si>
    <t>39.013678, -79.445583</t>
  </si>
  <si>
    <t>Pocahontas</t>
  </si>
  <si>
    <t>WV 28</t>
  </si>
  <si>
    <t>Potomac Hughlands Trail</t>
  </si>
  <si>
    <t>S338-25-15.56</t>
  </si>
  <si>
    <t>38.359595, -79.880887</t>
  </si>
  <si>
    <t>CO 46</t>
  </si>
  <si>
    <t>Helvetia-Adolph Rd</t>
  </si>
  <si>
    <t>S342-46-7.36</t>
  </si>
  <si>
    <t>38.710074°, -80.146323°</t>
  </si>
  <si>
    <t>CO 12</t>
  </si>
  <si>
    <t>Troublesome Valley</t>
  </si>
  <si>
    <t>S336-12-0.00</t>
  </si>
  <si>
    <t>38.669405°, -79.253022°</t>
  </si>
  <si>
    <t>CO 17</t>
  </si>
  <si>
    <t xml:space="preserve">Woodrow Rd +9 </t>
  </si>
  <si>
    <t>S338-17-0.00</t>
  </si>
  <si>
    <t>38.281383°, -80.158425°</t>
  </si>
  <si>
    <t>CO 17/1</t>
  </si>
  <si>
    <t>Williams River Rd</t>
  </si>
  <si>
    <t>-</t>
  </si>
  <si>
    <t>38.281418°, -80.158463°</t>
  </si>
  <si>
    <t>CO 17/3</t>
  </si>
  <si>
    <t>Dog Town</t>
  </si>
  <si>
    <t>38.281430, -80.158460</t>
  </si>
  <si>
    <t>CO 17/4</t>
  </si>
  <si>
    <t>38.297291°, -80.176597°</t>
  </si>
  <si>
    <t>CO 17/5</t>
  </si>
  <si>
    <t>Red Lick Rd</t>
  </si>
  <si>
    <t>38.271085°, -80.119098°</t>
  </si>
  <si>
    <t>CO 18</t>
  </si>
  <si>
    <t>Spruce Flat Rd</t>
  </si>
  <si>
    <t>38.253371°, -80.145504°</t>
  </si>
  <si>
    <t>CO 18/6</t>
  </si>
  <si>
    <t>Beverage Rd</t>
  </si>
  <si>
    <t>CO 19</t>
  </si>
  <si>
    <t>Jerico Rd</t>
  </si>
  <si>
    <t>38.223334°, -80.100159°</t>
  </si>
  <si>
    <t>CO 219/3</t>
  </si>
  <si>
    <t>Stony Creek Rd</t>
  </si>
  <si>
    <t>38.241384°, -80.090288°</t>
  </si>
  <si>
    <t>HA 901</t>
  </si>
  <si>
    <t>Onoto Rd.</t>
  </si>
  <si>
    <t>38.271866°, -80.122259°</t>
  </si>
  <si>
    <t>CO 29</t>
  </si>
  <si>
    <t>Blackwater Falls +7</t>
  </si>
  <si>
    <t>S342-29-0.00</t>
  </si>
  <si>
    <t>39.128695°, -79.495155°</t>
  </si>
  <si>
    <t>CO 29/1</t>
  </si>
  <si>
    <t>Blackwater Falls Lodge</t>
  </si>
  <si>
    <t>39.155987°, -79.484114°</t>
  </si>
  <si>
    <t>SP 801</t>
  </si>
  <si>
    <t>Blackwater Falls Picnic</t>
  </si>
  <si>
    <t>SP 802</t>
  </si>
  <si>
    <t>Blackwater Swim</t>
  </si>
  <si>
    <t>SP 803</t>
  </si>
  <si>
    <t>Blackwater Falls Shelter</t>
  </si>
  <si>
    <t>SP 804</t>
  </si>
  <si>
    <t>Blackwater Fallls Camp 1</t>
  </si>
  <si>
    <t>SP 805</t>
  </si>
  <si>
    <t>Blackwatwer Fallls Camp 2</t>
  </si>
  <si>
    <t>SP 806</t>
  </si>
  <si>
    <t>Blackwater Fallls Cabin</t>
  </si>
  <si>
    <t>CO 5/3</t>
  </si>
  <si>
    <t>Jimtown Rd</t>
  </si>
  <si>
    <t>S342-5/3-0.00</t>
  </si>
  <si>
    <t>38.901048°, -79.973365°</t>
  </si>
  <si>
    <t>Gilman Rd +3</t>
  </si>
  <si>
    <t>S342-1-2.99</t>
  </si>
  <si>
    <t>38.976481°, -79.846680°</t>
  </si>
  <si>
    <t>CO 1/5</t>
  </si>
  <si>
    <t>Pearcy Road</t>
  </si>
  <si>
    <t>38.985303, -79.869408°</t>
  </si>
  <si>
    <t>CO 3/3</t>
  </si>
  <si>
    <t>Creed Isner Rd</t>
  </si>
  <si>
    <t>39.009305°, -79.821891°</t>
  </si>
  <si>
    <t>Clifton-Nail Run</t>
  </si>
  <si>
    <t>39.012029°, -79.840478°</t>
  </si>
  <si>
    <t>CO 37</t>
  </si>
  <si>
    <t>Back Road</t>
  </si>
  <si>
    <t>S342-37-0.00</t>
  </si>
  <si>
    <t>38.761103°, -79.927664°</t>
  </si>
  <si>
    <t>CO 23</t>
  </si>
  <si>
    <t>Ward Rd</t>
  </si>
  <si>
    <t>S342-23-0.00</t>
  </si>
  <si>
    <t>38.893778°, -79.846492°</t>
  </si>
  <si>
    <t>CO 12/1</t>
  </si>
  <si>
    <t>Deer Run Rd +1</t>
  </si>
  <si>
    <t>s336-12/1-0.00</t>
  </si>
  <si>
    <t>38.703912°, -79.236427°</t>
  </si>
  <si>
    <t>Brushy Mountain</t>
  </si>
  <si>
    <t>38.711436°, -79.261949°</t>
  </si>
  <si>
    <t>CO 24</t>
  </si>
  <si>
    <t>Kings Run Rd</t>
  </si>
  <si>
    <t>s342-24-4.04</t>
  </si>
  <si>
    <t>38.855085, -79.840785</t>
  </si>
  <si>
    <t>CO 72/1</t>
  </si>
  <si>
    <t>Seven Islands</t>
  </si>
  <si>
    <t>s347-72/1-0.0</t>
  </si>
  <si>
    <t>39.250471, -79.707699</t>
  </si>
  <si>
    <t>CO 35</t>
  </si>
  <si>
    <t>Cassity Rd. +1</t>
  </si>
  <si>
    <t>s342-35-7.14</t>
  </si>
  <si>
    <t>38.829121, -80.012670</t>
  </si>
  <si>
    <t>CO 37/8</t>
  </si>
  <si>
    <t>Mabie Rd.</t>
  </si>
  <si>
    <t>38.869449, -79.971292</t>
  </si>
  <si>
    <t>CO 21</t>
  </si>
  <si>
    <t>Clover Run</t>
  </si>
  <si>
    <t>s347-21-5.14</t>
  </si>
  <si>
    <t>39.120167, -79.120167</t>
  </si>
  <si>
    <t>Valley Fork</t>
  </si>
  <si>
    <t>s347-23-0.00</t>
  </si>
  <si>
    <t>39.120043, -79.767776</t>
  </si>
  <si>
    <t>CO 28/10</t>
  </si>
  <si>
    <t>Sawmill Run Rd</t>
  </si>
  <si>
    <t>s336-28/10-0.00</t>
  </si>
  <si>
    <t>38.624053°, -79.556613°</t>
  </si>
  <si>
    <t>Linwood Rd +1</t>
  </si>
  <si>
    <t>s338-9/2-0.00</t>
  </si>
  <si>
    <t>38.338167°, -79.983046°</t>
  </si>
  <si>
    <t>CO 9/2</t>
  </si>
  <si>
    <t>38.312668°, -80.007892°</t>
  </si>
  <si>
    <t>BARBOUR</t>
  </si>
  <si>
    <t>CN</t>
  </si>
  <si>
    <t>CLAUDE RD(WV 92 - 0.30 MILE N CO 92/1)</t>
  </si>
  <si>
    <t>39.24677, -79.89280</t>
  </si>
  <si>
    <t>CO 1/1</t>
  </si>
  <si>
    <t>HIRAM MT MORRIS RD(CO 1 - 4.22 MILES N CO 1)</t>
  </si>
  <si>
    <t>39.25371, -79.90573</t>
  </si>
  <si>
    <t>WV 38</t>
  </si>
  <si>
    <t>NESTORVILLE-PARSONS RD(0.12 MILE E CO 5/1 - TUCKER COUNTY LINE)</t>
  </si>
  <si>
    <t>39.19880, -79.84847</t>
  </si>
  <si>
    <t>CO 250/15</t>
  </si>
  <si>
    <t>INDUSTRIAL PARK RD(US 250 - CO 15/1)</t>
  </si>
  <si>
    <t>39.013092, -79.93878</t>
  </si>
  <si>
    <t>CO 15/1</t>
  </si>
  <si>
    <t>HIGHWATER RD(CO 20/15 - CO 15)</t>
  </si>
  <si>
    <t>39.01281, -79.92996</t>
  </si>
  <si>
    <t>BRAXTON</t>
  </si>
  <si>
    <t>SERVIA RD(0.56 MILE W CO 16 - CALHOUN COUNTY LINE)</t>
  </si>
  <si>
    <t>38.68507, -80.99828</t>
  </si>
  <si>
    <t>CO 10</t>
  </si>
  <si>
    <t>BONNIE RD(CO 19/26 - CO 10/4)</t>
  </si>
  <si>
    <t>38.76978, -80.69298</t>
  </si>
  <si>
    <t>CO 40</t>
  </si>
  <si>
    <t>KEENERS RIDGE RD(0.03 MILE W CO 42 - 0.51 MILE E CO 34)</t>
  </si>
  <si>
    <t>38.55233, -80.82996</t>
  </si>
  <si>
    <t>UPPER SLEITH RUN RD(0.53 MILE S CO 18/4 - CO 9)</t>
  </si>
  <si>
    <t>38.66071, -80.92431</t>
  </si>
  <si>
    <t>HEROLD RD(CO 21 - CO 24)</t>
  </si>
  <si>
    <t>38.57498, -80.80097</t>
  </si>
  <si>
    <t>GILMER</t>
  </si>
  <si>
    <t>CO 23/7</t>
  </si>
  <si>
    <t>ROAD RUN RD(CO 23 - CO  52/4)</t>
  </si>
  <si>
    <t>38.75324, -80.94272</t>
  </si>
  <si>
    <t>ROAD RUN RD(CO 23/7 - CO 52)</t>
  </si>
  <si>
    <t>38.76633, -80.93059</t>
  </si>
  <si>
    <t xml:space="preserve">CO 52 </t>
  </si>
  <si>
    <t>ROAD RUN RD(CO 52/4 - CO 52/3)</t>
  </si>
  <si>
    <t>38.78233, -80.93190</t>
  </si>
  <si>
    <t xml:space="preserve">CO 16 </t>
  </si>
  <si>
    <t>TRACE FORK RD(CO 7 - CO 22)</t>
  </si>
  <si>
    <t>38.95649, -80.98199</t>
  </si>
  <si>
    <t xml:space="preserve">CO 22 </t>
  </si>
  <si>
    <t>TRACE FORK RD(CO 16 - CALHOUN COUNTY LINE)</t>
  </si>
  <si>
    <t>38.98330, -81.00147</t>
  </si>
  <si>
    <t>TANNER SCHOOL RD(0.07 MILE S CO 16 - CO 14)</t>
  </si>
  <si>
    <t>38.95572, -80.98204</t>
  </si>
  <si>
    <t>LEWIS</t>
  </si>
  <si>
    <t>GOOSEPEN RD(CO 40 - US 19)</t>
  </si>
  <si>
    <t>38.92619, -80.60403</t>
  </si>
  <si>
    <t>CO 8</t>
  </si>
  <si>
    <t>JESSE RUN RD(CO 7 - CO 8/9)</t>
  </si>
  <si>
    <t>39.10334, -80.39013</t>
  </si>
  <si>
    <t>UPSHUR</t>
  </si>
  <si>
    <t>CO 35/3</t>
  </si>
  <si>
    <t>HEASTON RIDGE RD(CO 42 - WV 4)</t>
  </si>
  <si>
    <t>38.82612, -80.37754</t>
  </si>
  <si>
    <t>CO 42</t>
  </si>
  <si>
    <t>HEASTON RIDGE RD(CO 35/3 - 0.35 MILE S CO 42/4)</t>
  </si>
  <si>
    <t>38.80981, -80.38580</t>
  </si>
  <si>
    <t>CO 42/4</t>
  </si>
  <si>
    <t>HEASTON RIDGE RD(CO 46/1 - CO 42)</t>
  </si>
  <si>
    <t>38.78798, -80.37358</t>
  </si>
  <si>
    <t>CO 46/1</t>
  </si>
  <si>
    <t>HEASTON RIDGE RD(CO 42/4 - CO 20/15)</t>
  </si>
  <si>
    <t>CO 20/15</t>
  </si>
  <si>
    <t>HEASTON RIDGE RD(WV 20 - CO 46/1)</t>
  </si>
  <si>
    <t>38.80018, -80.34334</t>
  </si>
  <si>
    <t>CO 30/19</t>
  </si>
  <si>
    <t>HEMLOCK RIDGE RD(CO 9 - CO 30)</t>
  </si>
  <si>
    <t>38.78263, -80.13292</t>
  </si>
  <si>
    <t xml:space="preserve">CO 30 </t>
  </si>
  <si>
    <t>QUEENS RD(CO 30/19 - CO 9)</t>
  </si>
  <si>
    <t>38.84082, -80.13673</t>
  </si>
  <si>
    <t>WEBSTER</t>
  </si>
  <si>
    <t>BENNETT AVENUE(WV 20 - CO 24/4)</t>
  </si>
  <si>
    <t>38.48079, -80.41185</t>
  </si>
  <si>
    <t>ERBACON RD(WV 20 - 0.09 MILE S CO 36)</t>
  </si>
  <si>
    <t>38.40981, -80.55739</t>
  </si>
  <si>
    <t>JUMBO RD(WV 20 - 0.03 MILE E CO 12/1)</t>
  </si>
  <si>
    <t>38.56883, -80.40153</t>
  </si>
  <si>
    <t>CO 36</t>
  </si>
  <si>
    <t>CAROLTON RD(CO 11 - US 119)</t>
  </si>
  <si>
    <t>39.04791, -80.06992</t>
  </si>
  <si>
    <t>TALBOTT RD(CO 11 - CO 17/2)</t>
  </si>
  <si>
    <t>39.02566, -79.93746</t>
  </si>
  <si>
    <t>CO 17/2</t>
  </si>
  <si>
    <t>TALBOTT RD(CO 11/5 - CO 17)</t>
  </si>
  <si>
    <t>39.00211, -79.97345</t>
  </si>
  <si>
    <t>CO 19/25</t>
  </si>
  <si>
    <t>TIFFANY JACKSON RD(CO 7/7 - CO 5/6)</t>
  </si>
  <si>
    <t>38.68187, -80.73651</t>
  </si>
  <si>
    <t>CO 5/6</t>
  </si>
  <si>
    <t>PERKINS FORK RD(CO 7/6 - CO 19/26)</t>
  </si>
  <si>
    <t>38.74438, -80.74038</t>
  </si>
  <si>
    <t>CO 7/6</t>
  </si>
  <si>
    <t>RIFFLE RD(CO 7 - CO 5/6)</t>
  </si>
  <si>
    <t>38.73214, -80.77026</t>
  </si>
  <si>
    <t>CO 19/3</t>
  </si>
  <si>
    <t>PIGEON ROOST RD(US 19 - CO 19/9)</t>
  </si>
  <si>
    <t>38.80617, -80.51638</t>
  </si>
  <si>
    <t>SAND FORK RD(CO 13 - LEWIS COUNTY LINE)</t>
  </si>
  <si>
    <t>38.93139, -80.69975</t>
  </si>
  <si>
    <t>CO 50</t>
  </si>
  <si>
    <t>WILDCAT RD(CO 50/6 - US 19)</t>
  </si>
  <si>
    <t>38.75357, -80.43918</t>
  </si>
  <si>
    <t>CO 3/9</t>
  </si>
  <si>
    <t>HARDMAN RD(US 33 - US 33)</t>
  </si>
  <si>
    <t>38.98051, -80.14895</t>
  </si>
  <si>
    <t>CANAAN RD(CO 40/3 - CO 40/6)</t>
  </si>
  <si>
    <t>38.77276, -80.31369</t>
  </si>
  <si>
    <t>CO 40/3</t>
  </si>
  <si>
    <t>CANAAN RD(CO 40 - CO 40)</t>
  </si>
  <si>
    <t>38.78268, -80.32276</t>
  </si>
  <si>
    <t>CO 15/22</t>
  </si>
  <si>
    <t>WELCH GLADE RD(CO 15/7 - 0.34 MILE E CO 15/7)</t>
  </si>
  <si>
    <t>38.39727, -80.56391</t>
  </si>
  <si>
    <t>CO 15/7</t>
  </si>
  <si>
    <t>PRINCE GLADE RD(WV 20 - 0.40 MILE E WV 20)</t>
  </si>
  <si>
    <t>38.39753, -80.56467</t>
  </si>
  <si>
    <t>CO 3/8</t>
  </si>
  <si>
    <t>COWGER HILL RD(CO 3 - 0.82 MILE W CO 3/4)</t>
  </si>
  <si>
    <t>38.65841, -80.39898</t>
  </si>
  <si>
    <t>BMP</t>
  </si>
  <si>
    <t>EMP</t>
  </si>
  <si>
    <t>Doddridge</t>
  </si>
  <si>
    <t>CO 50/3</t>
  </si>
  <si>
    <t>CN0001</t>
  </si>
  <si>
    <t>Wilhelm Rd.</t>
  </si>
  <si>
    <t>SF</t>
  </si>
  <si>
    <t>39.265266, -80.852058</t>
  </si>
  <si>
    <t>39.299415, -80.683195</t>
  </si>
  <si>
    <t>Arnold's Creek</t>
  </si>
  <si>
    <t>39.216850, -80.842501</t>
  </si>
  <si>
    <t>CO 55/20</t>
  </si>
  <si>
    <t>Honeysuckle Rd.</t>
  </si>
  <si>
    <t>39.326649, -80.596406</t>
  </si>
  <si>
    <t>WV 18</t>
  </si>
  <si>
    <t>Dis Debar Rd.</t>
  </si>
  <si>
    <t>39.099780, -80.748864</t>
  </si>
  <si>
    <t>CO 50/22</t>
  </si>
  <si>
    <t>Nicholson Lane</t>
  </si>
  <si>
    <t>39.284696, -80.727062</t>
  </si>
  <si>
    <t>39.287780, -80.768628</t>
  </si>
  <si>
    <t>Harrison</t>
  </si>
  <si>
    <t>CO 119/15</t>
  </si>
  <si>
    <t>Greenbrier Dr. + 5</t>
  </si>
  <si>
    <t>39.195230, -80.418510</t>
  </si>
  <si>
    <t>CO 119/16</t>
  </si>
  <si>
    <t>Greenbrier Dr. + 5 (Washington Dr.)</t>
  </si>
  <si>
    <t>39.192985, -80.416688</t>
  </si>
  <si>
    <t>CO 119/17</t>
  </si>
  <si>
    <t>Greenbrier Dr. + 5 (Jefferson Lane)</t>
  </si>
  <si>
    <t>39.193013, -80.415453</t>
  </si>
  <si>
    <t>CO 119/18</t>
  </si>
  <si>
    <t>Greenbrier Dr. + 5 (Monroe Lane)</t>
  </si>
  <si>
    <t>39.193508, -80.415860</t>
  </si>
  <si>
    <t>CO 119/19</t>
  </si>
  <si>
    <t>Greenbrier Dr. + 5 (Alley - Greenbrier Acres)</t>
  </si>
  <si>
    <t>39.193659, -80.416913</t>
  </si>
  <si>
    <t>CO 119/22</t>
  </si>
  <si>
    <t>Greenbrier Dr. + 5 (Lincoln Drive)</t>
  </si>
  <si>
    <t>39.192389, -80.416678</t>
  </si>
  <si>
    <t>CO 25/10</t>
  </si>
  <si>
    <t>Stark Hollow</t>
  </si>
  <si>
    <t>39.230212, -80.352851</t>
  </si>
  <si>
    <t>CO 50/2</t>
  </si>
  <si>
    <t>Turkey Run</t>
  </si>
  <si>
    <t>39.288839, -80.537641</t>
  </si>
  <si>
    <t>CO 48/3</t>
  </si>
  <si>
    <t>Blue Lick Rd.</t>
  </si>
  <si>
    <t>39.129785, -80.323457</t>
  </si>
  <si>
    <t>US 19</t>
  </si>
  <si>
    <t>Goodhope Pike</t>
  </si>
  <si>
    <t>39.180933, -80.441171</t>
  </si>
  <si>
    <t>CO 19/15</t>
  </si>
  <si>
    <t>Country Club Rd. + 9</t>
  </si>
  <si>
    <t>39.251908, -80.390447</t>
  </si>
  <si>
    <t>CO 19/13</t>
  </si>
  <si>
    <t>Sand Hill Rd.</t>
  </si>
  <si>
    <t>39.241272, -80.394417</t>
  </si>
  <si>
    <t>CO 19/79</t>
  </si>
  <si>
    <t>Saint James Drive</t>
  </si>
  <si>
    <t>39.250799, -80.382543</t>
  </si>
  <si>
    <t>CO 19/80</t>
  </si>
  <si>
    <t>Brighton Circle Rd.</t>
  </si>
  <si>
    <t>39.251733, -80.383307</t>
  </si>
  <si>
    <t>CO 19/68</t>
  </si>
  <si>
    <t>Southgate Hills Drive</t>
  </si>
  <si>
    <t>39.247658, -80.383517</t>
  </si>
  <si>
    <t>CO 119/31</t>
  </si>
  <si>
    <t>39.253230, -80.382907</t>
  </si>
  <si>
    <t>CO 119/26</t>
  </si>
  <si>
    <t>Crown Drive</t>
  </si>
  <si>
    <t>39.249711, -80.380544</t>
  </si>
  <si>
    <t>CO 119/6</t>
  </si>
  <si>
    <t>Evergreen Ridge Rd.</t>
  </si>
  <si>
    <t>39.249697, -80.380918</t>
  </si>
  <si>
    <t>HARP 922</t>
  </si>
  <si>
    <t>Cambridge Drive</t>
  </si>
  <si>
    <t>39.250447, -80.379552</t>
  </si>
  <si>
    <t>HARP 923</t>
  </si>
  <si>
    <t>Canterbury Dive</t>
  </si>
  <si>
    <t>39.252049, -80.380504</t>
  </si>
  <si>
    <t>CO 13/2</t>
  </si>
  <si>
    <t>Adamsville Rd. + 2</t>
  </si>
  <si>
    <t>39.363877, -80.271179</t>
  </si>
  <si>
    <t>CO 12/2</t>
  </si>
  <si>
    <t>Adamsville Rd. + 2 (Adamsville Rd.)</t>
  </si>
  <si>
    <t>39.395494, -80.244453</t>
  </si>
  <si>
    <t>Marion</t>
  </si>
  <si>
    <t>CO 54/5</t>
  </si>
  <si>
    <t>Little Mill Fall Rd. +1</t>
  </si>
  <si>
    <t>39.482268, -80.240877</t>
  </si>
  <si>
    <t>CO 54/2</t>
  </si>
  <si>
    <t>Little Mill Fall Rd. +1 (Davis Ridge Rd.)</t>
  </si>
  <si>
    <t>CO 33</t>
  </si>
  <si>
    <t>Bunners Ridge Rd.</t>
  </si>
  <si>
    <t>39.495297, -80.091596</t>
  </si>
  <si>
    <t>Monumental</t>
  </si>
  <si>
    <t>39.505632, -80.167956</t>
  </si>
  <si>
    <t>Whetstone Rd.</t>
  </si>
  <si>
    <t>39.483966, -80.398739</t>
  </si>
  <si>
    <t>Monongalia</t>
  </si>
  <si>
    <t>Cobun Creek Rd.</t>
  </si>
  <si>
    <t>39.580819, -79.937509</t>
  </si>
  <si>
    <t>CO 36/2</t>
  </si>
  <si>
    <t>Opekiska Ridge +1</t>
  </si>
  <si>
    <t>39.529339, -80.041363</t>
  </si>
  <si>
    <t>CO 38/2</t>
  </si>
  <si>
    <t>39.533106, -80.024238</t>
  </si>
  <si>
    <t>Dawson Rd.</t>
  </si>
  <si>
    <t>39.597065, -80.047866</t>
  </si>
  <si>
    <t>CO 61/8</t>
  </si>
  <si>
    <t>Parkview Dr. +2</t>
  </si>
  <si>
    <t>39.661637, -79.953021</t>
  </si>
  <si>
    <t>CO 61/9</t>
  </si>
  <si>
    <t>Parkview Dr. +2 (Headlee Ave.)</t>
  </si>
  <si>
    <t>39.662612, -79.954125</t>
  </si>
  <si>
    <t>CO 61/11</t>
  </si>
  <si>
    <t>Parkview Dr. +2 (Winona St.)</t>
  </si>
  <si>
    <t>39.663343, -79.951006</t>
  </si>
  <si>
    <t>WV 705</t>
  </si>
  <si>
    <t>201st INF/FA Memorial Highway</t>
  </si>
  <si>
    <t>39.654570, -79.941601</t>
  </si>
  <si>
    <t>Davey Jones Rd.</t>
  </si>
  <si>
    <t>39.610975, -80.246274</t>
  </si>
  <si>
    <t>Upper Days Rd.</t>
  </si>
  <si>
    <t>39.635401, -80.236237</t>
  </si>
  <si>
    <t>Preston</t>
  </si>
  <si>
    <t>CO 8/1</t>
  </si>
  <si>
    <t>West Clifton Mills Rd.</t>
  </si>
  <si>
    <t>39.698538, -79.616053</t>
  </si>
  <si>
    <t>CO 50/16</t>
  </si>
  <si>
    <t>Cathedral Way</t>
  </si>
  <si>
    <t>39.302264, -79.537593</t>
  </si>
  <si>
    <t>West Herring Rd.</t>
  </si>
  <si>
    <t>39.552315, -79.797668</t>
  </si>
  <si>
    <t>US 50</t>
  </si>
  <si>
    <t>George Washington Highway</t>
  </si>
  <si>
    <t>39.320863, -79.714108</t>
  </si>
  <si>
    <t>WV 7</t>
  </si>
  <si>
    <t>Veterans Memorial Highway +2</t>
  </si>
  <si>
    <t>39.484951, -79.734701</t>
  </si>
  <si>
    <t>HARP 962</t>
  </si>
  <si>
    <t>Veterans Memorial Highway +2 (Brown Ave.)</t>
  </si>
  <si>
    <t>39.469645, -79.687285</t>
  </si>
  <si>
    <t>CO 43/1</t>
  </si>
  <si>
    <t>Veterans Memorial Highway +2 (South Price St.)</t>
  </si>
  <si>
    <t>39.466074, -79.686952</t>
  </si>
  <si>
    <t>Taylor</t>
  </si>
  <si>
    <t>CO 18/8</t>
  </si>
  <si>
    <t>Camp Towles Rd. +1</t>
  </si>
  <si>
    <t>39.359757, -80.063003</t>
  </si>
  <si>
    <t>CO 18/4</t>
  </si>
  <si>
    <t>Camp Towles Rd. +1 (Rose Hill Rd.)</t>
  </si>
  <si>
    <t>39.353004, -80.054475</t>
  </si>
  <si>
    <t>Lost Run Rd.</t>
  </si>
  <si>
    <t>39.340846, -80.091204</t>
  </si>
  <si>
    <t>CO 46/5</t>
  </si>
  <si>
    <t>Ludwig Rd.</t>
  </si>
  <si>
    <t>39.292020, -79.969528</t>
  </si>
  <si>
    <t>CO 50/13</t>
  </si>
  <si>
    <t>Segman Hollow Rd.</t>
  </si>
  <si>
    <t>39.344143, -79.949864</t>
  </si>
  <si>
    <t>Willow Way +1</t>
  </si>
  <si>
    <t>39.314381, -80.133041</t>
  </si>
  <si>
    <t>Willow Way +1 (Morrow Cross Rd.)</t>
  </si>
  <si>
    <t>39.324492, -80.139687</t>
  </si>
  <si>
    <t>Freeman Hill</t>
  </si>
  <si>
    <t>39.369821, -80.200998</t>
  </si>
  <si>
    <t>CO 50/24</t>
  </si>
  <si>
    <t>Spring Hills Rd. +4</t>
  </si>
  <si>
    <t>39.335383, -80.070523</t>
  </si>
  <si>
    <t>CO 50/27</t>
  </si>
  <si>
    <t>Spring Hills Rd. +4 (Haroldland Dr.)</t>
  </si>
  <si>
    <t>39.339262, -80.069267</t>
  </si>
  <si>
    <t>CO 50/28</t>
  </si>
  <si>
    <t>Spring Hills Rd. +4 (Meadow Lane)</t>
  </si>
  <si>
    <t>39.341344, -80.071061</t>
  </si>
  <si>
    <t>CO 50/29</t>
  </si>
  <si>
    <t>Spring Hills Rd. +4 (Milya Lane)</t>
  </si>
  <si>
    <t>39.342013, -80.070187</t>
  </si>
  <si>
    <t>CO 50/30</t>
  </si>
  <si>
    <t>Spring Hills Rd. +4 (Cresthill Ave.)</t>
  </si>
  <si>
    <t>39.340780, -80.068595</t>
  </si>
  <si>
    <t>CO 13/5</t>
  </si>
  <si>
    <t>Bosley Hollow Rd.</t>
  </si>
  <si>
    <t>39.267405, -80.098289</t>
  </si>
  <si>
    <t>US 119</t>
  </si>
  <si>
    <t>Lincoln St. +1</t>
  </si>
  <si>
    <t>39.338758, -80.025756</t>
  </si>
  <si>
    <t>Lincoln St. +1 (Beech St.)</t>
  </si>
  <si>
    <t>39.338104, -80.025927</t>
  </si>
  <si>
    <t>39.314033, -80.133847</t>
  </si>
  <si>
    <t>Oak Grove Rd.</t>
  </si>
  <si>
    <t>39.421271, -79.916879</t>
  </si>
  <si>
    <t>39.352588, -80.038556</t>
  </si>
  <si>
    <t>Calhoun</t>
  </si>
  <si>
    <t>WV 16</t>
  </si>
  <si>
    <t>North Calhoun Highway</t>
  </si>
  <si>
    <t xml:space="preserve"> 38.973629°/-81.057789°</t>
  </si>
  <si>
    <t>CR 20</t>
  </si>
  <si>
    <t>Beech Road</t>
  </si>
  <si>
    <t xml:space="preserve"> 38.694707°/-81.144681°</t>
  </si>
  <si>
    <t xml:space="preserve">Jackson </t>
  </si>
  <si>
    <t>WV 331</t>
  </si>
  <si>
    <t>Cottageville Road</t>
  </si>
  <si>
    <t xml:space="preserve"> 38.863139°/-81.855121°</t>
  </si>
  <si>
    <t>Jackson</t>
  </si>
  <si>
    <t>CR 4</t>
  </si>
  <si>
    <t>Murraysville Road</t>
  </si>
  <si>
    <t xml:space="preserve"> 39.062116°/-81.801185°</t>
  </si>
  <si>
    <t>CR 21/38</t>
  </si>
  <si>
    <t>Highland Farms Road</t>
  </si>
  <si>
    <t xml:space="preserve"> 38.609177°/-81.629111°</t>
  </si>
  <si>
    <t>CR 22</t>
  </si>
  <si>
    <t>Cow Run Road</t>
  </si>
  <si>
    <t xml:space="preserve"> 38.836480°/-81.827947°</t>
  </si>
  <si>
    <t>CR 87/4</t>
  </si>
  <si>
    <t>Lone Oak Road</t>
  </si>
  <si>
    <t xml:space="preserve"> 38.854252°/-81.856386°</t>
  </si>
  <si>
    <t>CR 87/12</t>
  </si>
  <si>
    <t>Angeron Road</t>
  </si>
  <si>
    <t xml:space="preserve"> 38.828098°/-81.809603°</t>
  </si>
  <si>
    <t>CR 33/4</t>
  </si>
  <si>
    <t>Flesher Run Road</t>
  </si>
  <si>
    <t xml:space="preserve"> 38.927399°/-81.708125°</t>
  </si>
  <si>
    <t>CR 19/3</t>
  </si>
  <si>
    <t>Gins Creek Road</t>
  </si>
  <si>
    <t xml:space="preserve"> 38.667412°/-81.639583°</t>
  </si>
  <si>
    <t>CR 22/1</t>
  </si>
  <si>
    <t xml:space="preserve"> 38.856927°/-81.839006°</t>
  </si>
  <si>
    <t>CR 12</t>
  </si>
  <si>
    <t>Crooked Run Road</t>
  </si>
  <si>
    <t xml:space="preserve"> 38.884769°/-81.754092°</t>
  </si>
  <si>
    <t>CR 17</t>
  </si>
  <si>
    <t>Rock Castle Road</t>
  </si>
  <si>
    <t xml:space="preserve"> 38.724985°/-81.749065°</t>
  </si>
  <si>
    <t>CR 15</t>
  </si>
  <si>
    <t xml:space="preserve"> 38.724806°/-81.749833°</t>
  </si>
  <si>
    <t>CR 10/3</t>
  </si>
  <si>
    <t>Little Sandy Utah Hill</t>
  </si>
  <si>
    <t xml:space="preserve"> 38.974547°/-81.720457°</t>
  </si>
  <si>
    <t>CR 18/1</t>
  </si>
  <si>
    <t>Pleasant View Road</t>
  </si>
  <si>
    <t xml:space="preserve"> 38.912504°/-81.793263°</t>
  </si>
  <si>
    <t>Pleasants</t>
  </si>
  <si>
    <t>CR 7/2</t>
  </si>
  <si>
    <t>Cedar Run Road</t>
  </si>
  <si>
    <t xml:space="preserve"> 39.447149°/-81.061353°</t>
  </si>
  <si>
    <t>CR 26/1</t>
  </si>
  <si>
    <t>Fishpot Lamp Hill Road</t>
  </si>
  <si>
    <t xml:space="preserve"> 39.408683°/-81.171930°</t>
  </si>
  <si>
    <t>CR 50/6</t>
  </si>
  <si>
    <t>Old St .Marys Pike</t>
  </si>
  <si>
    <t xml:space="preserve"> 39.386638°/-81.195623°</t>
  </si>
  <si>
    <t>CR 50/2</t>
  </si>
  <si>
    <t>Broad Run Hill Road</t>
  </si>
  <si>
    <t xml:space="preserve"> 39.384706°/-81.175944°</t>
  </si>
  <si>
    <t>CR 2/15</t>
  </si>
  <si>
    <t>Clark Street</t>
  </si>
  <si>
    <t xml:space="preserve"> 39.379720°/-81.259536°</t>
  </si>
  <si>
    <t>CR 3/4</t>
  </si>
  <si>
    <t>McKim Creek - Zoar Road</t>
  </si>
  <si>
    <t xml:space="preserve"> 39.365690°/-81.104854°</t>
  </si>
  <si>
    <t>CR 30/6</t>
  </si>
  <si>
    <t>Left Fork Rock Run Road</t>
  </si>
  <si>
    <t xml:space="preserve"> 39.332373°/-81.055552°</t>
  </si>
  <si>
    <t>Ritchie</t>
  </si>
  <si>
    <t>CR 19</t>
  </si>
  <si>
    <t>Goffs Road</t>
  </si>
  <si>
    <t xml:space="preserve"> 39.083174°/-80.988366°</t>
  </si>
  <si>
    <t xml:space="preserve">Ritche </t>
  </si>
  <si>
    <t>WV 47</t>
  </si>
  <si>
    <t>Stauton Turnpike</t>
  </si>
  <si>
    <t xml:space="preserve"> 39.076971°/-81.125669°</t>
  </si>
  <si>
    <t>Roane</t>
  </si>
  <si>
    <t>CR 13</t>
  </si>
  <si>
    <t>Peniel Road</t>
  </si>
  <si>
    <t xml:space="preserve"> 38.799733°/-81.480493°</t>
  </si>
  <si>
    <t xml:space="preserve"> 38.768034°/-81.498887°</t>
  </si>
  <si>
    <t>CR 33/2</t>
  </si>
  <si>
    <t>Williams Drive</t>
  </si>
  <si>
    <t xml:space="preserve"> 38.799053°/-81.350098°</t>
  </si>
  <si>
    <t>CR 36/12</t>
  </si>
  <si>
    <t>Flatfork Road</t>
  </si>
  <si>
    <t xml:space="preserve"> 38.685033°/-81.281165°</t>
  </si>
  <si>
    <t xml:space="preserve">Roane </t>
  </si>
  <si>
    <t>CR 52</t>
  </si>
  <si>
    <t xml:space="preserve"> 38.663490°/-81.300157°</t>
  </si>
  <si>
    <t>CR 46/4</t>
  </si>
  <si>
    <t xml:space="preserve"> 38.672241°/-81.303528°</t>
  </si>
  <si>
    <t>CR 30/4</t>
  </si>
  <si>
    <t xml:space="preserve">Jones Ridge </t>
  </si>
  <si>
    <t xml:space="preserve"> 38.720844°/-81.522884°</t>
  </si>
  <si>
    <t>CR 30/3</t>
  </si>
  <si>
    <t>Red Knob Ridge</t>
  </si>
  <si>
    <t xml:space="preserve"> 38.715705°/-81.518877°</t>
  </si>
  <si>
    <t>CR 15/5</t>
  </si>
  <si>
    <t>Jones Ridge</t>
  </si>
  <si>
    <t xml:space="preserve"> 38.699259°/-81.505969°</t>
  </si>
  <si>
    <t>Gandeeville Harmony</t>
  </si>
  <si>
    <t xml:space="preserve"> 38.688642°/-81.491321°</t>
  </si>
  <si>
    <t>Wirt</t>
  </si>
  <si>
    <t>CR 3</t>
  </si>
  <si>
    <t>Munday Road</t>
  </si>
  <si>
    <t xml:space="preserve"> 39.036795°/-81.321802°</t>
  </si>
  <si>
    <t>CR 20/5</t>
  </si>
  <si>
    <t>Windy Ridge Road</t>
  </si>
  <si>
    <t xml:space="preserve"> 38.995222°/-81.535939°</t>
  </si>
  <si>
    <t>Wood</t>
  </si>
  <si>
    <t>CO 9/3</t>
  </si>
  <si>
    <t>Larkmead Road</t>
  </si>
  <si>
    <t xml:space="preserve"> 39.235363°/-81.600199°</t>
  </si>
  <si>
    <t>Dr. Judy Road</t>
  </si>
  <si>
    <t xml:space="preserve"> 39.238762°/-81.606704°</t>
  </si>
  <si>
    <t>CR 50/36</t>
  </si>
  <si>
    <t>Montgomery Hill Road</t>
  </si>
  <si>
    <t xml:space="preserve"> 39.249820°/-81.412743°</t>
  </si>
  <si>
    <t>CR 25/6</t>
  </si>
  <si>
    <t xml:space="preserve">Jerry's Run </t>
  </si>
  <si>
    <t xml:space="preserve"> 39.07294°/-81.653257°</t>
  </si>
  <si>
    <t>Laurel Creek Road</t>
  </si>
  <si>
    <t xml:space="preserve"> 39.271894°/-81.423293°</t>
  </si>
  <si>
    <t>Man of War Road/ Old US 50</t>
  </si>
  <si>
    <t xml:space="preserve"> 39.242431°/-81.641987°</t>
  </si>
  <si>
    <t>CO 68/10</t>
  </si>
  <si>
    <t>Wakefield Place</t>
  </si>
  <si>
    <t xml:space="preserve"> 39.221828°/-81.643024°</t>
  </si>
  <si>
    <t>CO 68/11</t>
  </si>
  <si>
    <t>Karen Street</t>
  </si>
  <si>
    <t xml:space="preserve"> 39.220163°/-81.641987°</t>
  </si>
  <si>
    <t>CO 68/9</t>
  </si>
  <si>
    <t>Wakefield Drive</t>
  </si>
  <si>
    <t xml:space="preserve"> 39.220585°/-81.641178°</t>
  </si>
  <si>
    <t>Slate Creek Road</t>
  </si>
  <si>
    <t xml:space="preserve"> 39.121621°/-81.464797°</t>
  </si>
  <si>
    <t>CO 50/7</t>
  </si>
  <si>
    <t>Blue Front Hollow</t>
  </si>
  <si>
    <t xml:space="preserve"> 39.244962°/-81.437888°</t>
  </si>
  <si>
    <t xml:space="preserve">Wood </t>
  </si>
  <si>
    <t>CO 2/21</t>
  </si>
  <si>
    <t>Burnthouse Road</t>
  </si>
  <si>
    <t xml:space="preserve"> 39.332760°/-81.439262°</t>
  </si>
  <si>
    <t>CO21/17</t>
  </si>
  <si>
    <t>Pettyville Road</t>
  </si>
  <si>
    <t xml:space="preserve"> 39.207323°/-81.568574°</t>
  </si>
  <si>
    <t>CO 38</t>
  </si>
  <si>
    <t>Lost Pavement Road</t>
  </si>
  <si>
    <t xml:space="preserve"> 39.228239°/-81.575397°</t>
  </si>
  <si>
    <t>GPS</t>
  </si>
  <si>
    <t>Cabell</t>
  </si>
  <si>
    <t>CO 101/1</t>
  </si>
  <si>
    <t>8th Ave</t>
  </si>
  <si>
    <t>38.420631, -82.410299</t>
  </si>
  <si>
    <t>38.412532, -82.456414</t>
  </si>
  <si>
    <t>Big Seven Mile</t>
  </si>
  <si>
    <t>38.491974, -82.256907</t>
  </si>
  <si>
    <t>CO 14</t>
  </si>
  <si>
    <t>Cooper Ridge Road +2</t>
  </si>
  <si>
    <t>38.481770, -82.182940</t>
  </si>
  <si>
    <t>38.479334, -82.160331</t>
  </si>
  <si>
    <t>CO 160/12</t>
  </si>
  <si>
    <t>Baker Road +9</t>
  </si>
  <si>
    <t>38.42368, -82.320477</t>
  </si>
  <si>
    <t>CO 160/34</t>
  </si>
  <si>
    <t>38.419796, -82.320072</t>
  </si>
  <si>
    <t>Right Fk Merritts Ck Rd</t>
  </si>
  <si>
    <t>38.438336, -82.291687</t>
  </si>
  <si>
    <t>CO 25</t>
  </si>
  <si>
    <t>East Mud River Road</t>
  </si>
  <si>
    <t>38.346896, -82.114972</t>
  </si>
  <si>
    <t>Fudges Creek Road</t>
  </si>
  <si>
    <t>38.336807, -82.206719</t>
  </si>
  <si>
    <t>CO 58</t>
  </si>
  <si>
    <t>Guyan River Rd</t>
  </si>
  <si>
    <t>38.325709, -82.224213</t>
  </si>
  <si>
    <t>CO 60/19</t>
  </si>
  <si>
    <t>Lee Creek +1</t>
  </si>
  <si>
    <t>38.420012, -82.093651</t>
  </si>
  <si>
    <t>CO 60/43</t>
  </si>
  <si>
    <t>38.416126, -82.317795</t>
  </si>
  <si>
    <t>CO 60/46</t>
  </si>
  <si>
    <t>Pinecrest Dr +1</t>
  </si>
  <si>
    <t>38.410597, -82.327501</t>
  </si>
  <si>
    <t>CO 60/62</t>
  </si>
  <si>
    <t>38.423634, -82.317456</t>
  </si>
  <si>
    <t>CO 60/63</t>
  </si>
  <si>
    <t>38.420001, -82.3243</t>
  </si>
  <si>
    <t>CO 60/79</t>
  </si>
  <si>
    <t>38.421413, -82.320275</t>
  </si>
  <si>
    <t>CO 60/84</t>
  </si>
  <si>
    <t>38.424624, -82.092176</t>
  </si>
  <si>
    <t>CO 64/3</t>
  </si>
  <si>
    <t>38.409924, -82.326936</t>
  </si>
  <si>
    <t>CO 64/57</t>
  </si>
  <si>
    <t>38.421344, -82.321462</t>
  </si>
  <si>
    <t>CO 64/71</t>
  </si>
  <si>
    <t>38.420950, -82.320238</t>
  </si>
  <si>
    <t>CO 64/76</t>
  </si>
  <si>
    <t>38.422677, -82.321587</t>
  </si>
  <si>
    <t>CO 64/77</t>
  </si>
  <si>
    <t>38.423012, -82.321521</t>
  </si>
  <si>
    <t>Newmans Branch +2</t>
  </si>
  <si>
    <t>38.440374, -82.144115</t>
  </si>
  <si>
    <t>CO 9/1</t>
  </si>
  <si>
    <t>38.496855, -82.174394</t>
  </si>
  <si>
    <t>38.446097, -82.162967</t>
  </si>
  <si>
    <t>38.440374, -82.144116</t>
  </si>
  <si>
    <t>Lincoln</t>
  </si>
  <si>
    <t>Coal River Road +1</t>
  </si>
  <si>
    <t>38.311865, -81.843399</t>
  </si>
  <si>
    <t>CO 30</t>
  </si>
  <si>
    <t>Lower Big Creek Road</t>
  </si>
  <si>
    <t>38.254947, -82.178593</t>
  </si>
  <si>
    <t>CO 40/1</t>
  </si>
  <si>
    <t>Sycamore Fork</t>
  </si>
  <si>
    <t>38.179691, -82.01284</t>
  </si>
  <si>
    <t>CO 68/1</t>
  </si>
  <si>
    <t>Frances Creek</t>
  </si>
  <si>
    <t>38.006228, -82.232496</t>
  </si>
  <si>
    <t xml:space="preserve">Greenshoals Road </t>
  </si>
  <si>
    <t>38.015029, -82.083399</t>
  </si>
  <si>
    <t>38.311881, -81.843764</t>
  </si>
  <si>
    <t>WV  34</t>
  </si>
  <si>
    <t>Big Creek - Bowles</t>
  </si>
  <si>
    <t>38.302665, -82.051494</t>
  </si>
  <si>
    <t>Logan</t>
  </si>
  <si>
    <t>CO  119/5</t>
  </si>
  <si>
    <t>22 Mine Road +4</t>
  </si>
  <si>
    <t>37.760424, -82.097425</t>
  </si>
  <si>
    <t>CO 13</t>
  </si>
  <si>
    <t>Cow Creek</t>
  </si>
  <si>
    <t>37.723278, -82.058171</t>
  </si>
  <si>
    <t>Latrobe - Lundale</t>
  </si>
  <si>
    <t>37.790182, -81.783027</t>
  </si>
  <si>
    <t>CO 3/16</t>
  </si>
  <si>
    <t>Browns Run Road +1</t>
  </si>
  <si>
    <t>37.933533, -82.105481</t>
  </si>
  <si>
    <t>Harts Creek Road</t>
  </si>
  <si>
    <t>37.898674, -82.116999</t>
  </si>
  <si>
    <t>37.783851, -82.102439</t>
  </si>
  <si>
    <t>HARP 925</t>
  </si>
  <si>
    <t>37.94925, -82.09997</t>
  </si>
  <si>
    <t>HARP 929</t>
  </si>
  <si>
    <t>37.793518, -82.102764</t>
  </si>
  <si>
    <t>WV 10</t>
  </si>
  <si>
    <t>Stollings - Mellville +1</t>
  </si>
  <si>
    <t>37.836489, -81.965197</t>
  </si>
  <si>
    <t>WV 17</t>
  </si>
  <si>
    <t>37.837887, -81.964579</t>
  </si>
  <si>
    <t>Mingo</t>
  </si>
  <si>
    <t>CO 119/1</t>
  </si>
  <si>
    <t>Vinson Street +1</t>
  </si>
  <si>
    <t>37.670068, -82.274393</t>
  </si>
  <si>
    <t>CO 52/32</t>
  </si>
  <si>
    <t>37.671476, -82.274478</t>
  </si>
  <si>
    <t xml:space="preserve">Mate Creek Road </t>
  </si>
  <si>
    <t>37.61995, -82.032166</t>
  </si>
  <si>
    <t>CO 65/30</t>
  </si>
  <si>
    <t>37.769965, -82.103006</t>
  </si>
  <si>
    <t>CO 7/2</t>
  </si>
  <si>
    <t>37.796349, -82.10733</t>
  </si>
  <si>
    <t>WV 65</t>
  </si>
  <si>
    <t>Delbarton - Elk Creek</t>
  </si>
  <si>
    <t>37.712661, -82.185071</t>
  </si>
  <si>
    <t xml:space="preserve">Mingo </t>
  </si>
  <si>
    <t>CO  252/57</t>
  </si>
  <si>
    <t>R A West Highway</t>
  </si>
  <si>
    <t>37.670013, -82.113976</t>
  </si>
  <si>
    <t>Wayne</t>
  </si>
  <si>
    <t>CO  31</t>
  </si>
  <si>
    <t xml:space="preserve">Brush Creek Road </t>
  </si>
  <si>
    <t>38.077525, -82.436155</t>
  </si>
  <si>
    <t>CO  8/1</t>
  </si>
  <si>
    <t>Hutchinson Branch Road +1</t>
  </si>
  <si>
    <t>38.348865, -82.563131</t>
  </si>
  <si>
    <t>CO  8/3</t>
  </si>
  <si>
    <t>38.347749, -82.561712</t>
  </si>
  <si>
    <t>CO 152/15</t>
  </si>
  <si>
    <t>German Ridge Road +3</t>
  </si>
  <si>
    <t>38.34968692, -82.46775775</t>
  </si>
  <si>
    <t>CO 152/19</t>
  </si>
  <si>
    <t>38.365728, -82.457273</t>
  </si>
  <si>
    <t>CO 152/26</t>
  </si>
  <si>
    <t>38.361093, -82.466623</t>
  </si>
  <si>
    <t xml:space="preserve">Rocklick Fork Road </t>
  </si>
  <si>
    <t>38.264099, -82.52835</t>
  </si>
  <si>
    <t>Broad Hollow +2</t>
  </si>
  <si>
    <t>38.376249, -82.575067</t>
  </si>
  <si>
    <t>CO 2/2</t>
  </si>
  <si>
    <t>38.379397, -82.569194</t>
  </si>
  <si>
    <t>CO 2/5</t>
  </si>
  <si>
    <t>38.383484, -82.570247</t>
  </si>
  <si>
    <t>CO 32</t>
  </si>
  <si>
    <t>Joels Branch</t>
  </si>
  <si>
    <t>38.133870, -82.500824</t>
  </si>
  <si>
    <t>Twelvepole Creek Road +1</t>
  </si>
  <si>
    <t>38.010023, -82.306101</t>
  </si>
  <si>
    <t>CO 39</t>
  </si>
  <si>
    <t>38.010009, -82.306097</t>
  </si>
  <si>
    <t>Old NW RR +1</t>
  </si>
  <si>
    <t>38.094553, -82.478591</t>
  </si>
  <si>
    <t>CO 52/54</t>
  </si>
  <si>
    <t>38.364622, -82.456075</t>
  </si>
  <si>
    <t>CO 52/56</t>
  </si>
  <si>
    <t>38.117434, -82.460039</t>
  </si>
  <si>
    <t>CO 60/5</t>
  </si>
  <si>
    <t>Piedmont Road</t>
  </si>
  <si>
    <t>38.396620, -82.530109</t>
  </si>
  <si>
    <t>CO 7/29</t>
  </si>
  <si>
    <t>Macy Flat Top +5</t>
  </si>
  <si>
    <t>38.348321, -82.516837</t>
  </si>
  <si>
    <t>CO 7/30</t>
  </si>
  <si>
    <t>38.348883, -82.517204</t>
  </si>
  <si>
    <t>CO 7/31</t>
  </si>
  <si>
    <t>38.349296, -82.518014</t>
  </si>
  <si>
    <t>CO 7/32</t>
  </si>
  <si>
    <t>38.349800, -82.518506</t>
  </si>
  <si>
    <t>CO 7/33</t>
  </si>
  <si>
    <t>38.350398, -82.518774</t>
  </si>
  <si>
    <t>CO 7/34</t>
  </si>
  <si>
    <t>38.351185, -82.518603</t>
  </si>
  <si>
    <t>CO 7/43</t>
  </si>
  <si>
    <t>Plateau Heights Road +1</t>
  </si>
  <si>
    <t>38.383578, -82.521238</t>
  </si>
  <si>
    <t>CO 7/44</t>
  </si>
  <si>
    <t>38.385064, -82.521723</t>
  </si>
  <si>
    <t>CO 75/12</t>
  </si>
  <si>
    <t>Pinehill Estates +2</t>
  </si>
  <si>
    <t>38.359174, -82.565232</t>
  </si>
  <si>
    <t>CO 75/46</t>
  </si>
  <si>
    <t>Haynie Rd +1</t>
  </si>
  <si>
    <t>38.356629, -82.517013</t>
  </si>
  <si>
    <t>CO 75/47</t>
  </si>
  <si>
    <t>38.358017, -82.566865</t>
  </si>
  <si>
    <t>CO 75/63</t>
  </si>
  <si>
    <t>38.358351, -82.566406</t>
  </si>
  <si>
    <t>CO 75/64</t>
  </si>
  <si>
    <t>38.357398, -82.512961</t>
  </si>
  <si>
    <t>WV 152</t>
  </si>
  <si>
    <t>Camp Rd - Lavalette</t>
  </si>
  <si>
    <t>38.281645, -82.457202</t>
  </si>
  <si>
    <t>WV 37</t>
  </si>
  <si>
    <t>Kiahsville - Cove Gap</t>
  </si>
  <si>
    <t>38.093390, -82.317449</t>
  </si>
  <si>
    <t>Begin MP</t>
  </si>
  <si>
    <t>End MP</t>
  </si>
  <si>
    <t>Lat</t>
  </si>
  <si>
    <t>Long</t>
  </si>
  <si>
    <t>Hancock</t>
  </si>
  <si>
    <t>CR 7</t>
  </si>
  <si>
    <t>Hardins Run Resurfacing</t>
  </si>
  <si>
    <t>S315-7-0.28</t>
  </si>
  <si>
    <t>Brooke</t>
  </si>
  <si>
    <t>WV 88</t>
  </si>
  <si>
    <t>Ohio Co Line to Bethany Resurfacing</t>
  </si>
  <si>
    <t>S305-88-0.00</t>
  </si>
  <si>
    <t>Ohio</t>
  </si>
  <si>
    <t>CR 25</t>
  </si>
  <si>
    <t>Peters Run Resurfacing</t>
  </si>
  <si>
    <t>S335-25-0.00</t>
  </si>
  <si>
    <t>Marshall</t>
  </si>
  <si>
    <t>US 250</t>
  </si>
  <si>
    <t>Limestone to Rankin Turn Resurfacing</t>
  </si>
  <si>
    <t>S326-250-24.18</t>
  </si>
  <si>
    <t>Wetzel</t>
  </si>
  <si>
    <t>Sugar Run to Long Drain Resurfacing</t>
  </si>
  <si>
    <t>S352-7-28.10</t>
  </si>
  <si>
    <t>Tyler</t>
  </si>
  <si>
    <t>CR 6</t>
  </si>
  <si>
    <t>Rush Fork Resurfacing</t>
  </si>
  <si>
    <t>S348-6-5.23</t>
  </si>
  <si>
    <t>CR 10/2</t>
  </si>
  <si>
    <t>Stewarts Run Resurfacing</t>
  </si>
  <si>
    <t>S348-10/2-0.00</t>
  </si>
  <si>
    <t>WV 2</t>
  </si>
  <si>
    <t>New Cumberland Resurfacing</t>
  </si>
  <si>
    <t>S315-2-7.88</t>
  </si>
  <si>
    <t>WV 67</t>
  </si>
  <si>
    <t>Hukill Run to Bethany Resurfacing</t>
  </si>
  <si>
    <t>S305-67-4.08</t>
  </si>
  <si>
    <t>CR 1</t>
  </si>
  <si>
    <t>Short Creek Road Resurfacing</t>
  </si>
  <si>
    <t>S335-1-0.00</t>
  </si>
  <si>
    <t>Limestone to Sherrard Resurfacing</t>
  </si>
  <si>
    <t>S326-88-0.00</t>
  </si>
  <si>
    <t>North New Martinsville Resurfacing</t>
  </si>
  <si>
    <t>S352-2-7.09</t>
  </si>
  <si>
    <t>CR 6/3</t>
  </si>
  <si>
    <t>Little Sancho Resurfaing</t>
  </si>
  <si>
    <t>S348-6/3-0.00</t>
  </si>
  <si>
    <t>WV 86</t>
  </si>
  <si>
    <t>Glen Dale to Sherrard Resurfacing</t>
  </si>
  <si>
    <t>S326-86-0.19</t>
  </si>
  <si>
    <t>Doolin Road Resurfacing</t>
  </si>
  <si>
    <t>S352-3-0.00</t>
  </si>
  <si>
    <t>Berkeley</t>
  </si>
  <si>
    <t>Tabler Station Rd Resurface</t>
  </si>
  <si>
    <t>39.4151,-78.0435</t>
  </si>
  <si>
    <t>CO 45/19</t>
  </si>
  <si>
    <t>Nancy Jack Rd Resurface</t>
  </si>
  <si>
    <t>39.3854,-78.1202</t>
  </si>
  <si>
    <t>WV 115</t>
  </si>
  <si>
    <t>Charles Town Rd Resurface</t>
  </si>
  <si>
    <t>39.4229,-77.9259</t>
  </si>
  <si>
    <t>CO 9/21</t>
  </si>
  <si>
    <t>Stribling Rd Resurface</t>
  </si>
  <si>
    <t>39.5062,-77.9685</t>
  </si>
  <si>
    <t>Opequon Connector Resurface</t>
  </si>
  <si>
    <t>39.4225,-77.9251</t>
  </si>
  <si>
    <t>CO 7/13</t>
  </si>
  <si>
    <t>Hampshire Grade Rd Resurface</t>
  </si>
  <si>
    <t>39.4416,-78.1324</t>
  </si>
  <si>
    <t>CO 45/5</t>
  </si>
  <si>
    <t>Jenny Wren Dr (CO 45/5) Resurface</t>
  </si>
  <si>
    <t>39.4621,-77.9290</t>
  </si>
  <si>
    <t>CO 45/6</t>
  </si>
  <si>
    <t>Jenny Wren Dr (CO 45/6) Resurface</t>
  </si>
  <si>
    <t>39.4643,-77.9415</t>
  </si>
  <si>
    <t>CO 9/5</t>
  </si>
  <si>
    <t>Cherry Run Rd Resurface</t>
  </si>
  <si>
    <t>39.6024,-78.0694</t>
  </si>
  <si>
    <t>Grant</t>
  </si>
  <si>
    <t>Durgon Rd Resurface</t>
  </si>
  <si>
    <t>38.961068,-79.114555</t>
  </si>
  <si>
    <t>Bismark Rd (BMP 0.00)  Resurface</t>
  </si>
  <si>
    <t>39.217385,-79.233415</t>
  </si>
  <si>
    <t>Bismark Rd (BMP 2.43) Resurface</t>
  </si>
  <si>
    <t>39.239283,-79.262379</t>
  </si>
  <si>
    <t>South Mill Creek Rd (BMP 5.50) Resurface</t>
  </si>
  <si>
    <t>38.898199,-79.118762</t>
  </si>
  <si>
    <t>South Mill Creek Rd (BMP 10.32) Resurface</t>
  </si>
  <si>
    <t>38.959429,-79.114778</t>
  </si>
  <si>
    <t>Hampshire</t>
  </si>
  <si>
    <t>Jersey Mountain Rd Resurface</t>
  </si>
  <si>
    <t>39.33044, -78.71230</t>
  </si>
  <si>
    <t>CO 3</t>
  </si>
  <si>
    <t>Springfield Grade Rd Resurface</t>
  </si>
  <si>
    <t>39.44846, -78.65348</t>
  </si>
  <si>
    <t>South Branch River Rd (BMP 2.90) Resurface</t>
  </si>
  <si>
    <t>39.22386, -78.85446</t>
  </si>
  <si>
    <t>South Branch River Rd (BMP 10.90) Resurface</t>
  </si>
  <si>
    <t>39.35000, -78.78861</t>
  </si>
  <si>
    <t>South Branch River Rd (BMP 7.30) Resurface</t>
  </si>
  <si>
    <t>39.27132, -78.81255</t>
  </si>
  <si>
    <t>Grassy Lick Rd (BMP 3.00) Resurface</t>
  </si>
  <si>
    <t>39.20924, -78.73487</t>
  </si>
  <si>
    <t>Grassy Lick Rd (BMP 7.00) Resurface</t>
  </si>
  <si>
    <t>39.25250, -78.73712</t>
  </si>
  <si>
    <t>Little Cacapon South Rd (BMP 1.34) Resurface</t>
  </si>
  <si>
    <t>39.22348, -78.72378</t>
  </si>
  <si>
    <t>Little Cacapon South Rd (BMP 5.00) Resurface</t>
  </si>
  <si>
    <t>39.26456, -78.69060</t>
  </si>
  <si>
    <t>Hardy</t>
  </si>
  <si>
    <t>Mill Gap/ Thorne Bottom Rd Resurface</t>
  </si>
  <si>
    <t>38.95232,-78.80476</t>
  </si>
  <si>
    <t>Trough Rd Resurface</t>
  </si>
  <si>
    <t xml:space="preserve"> 39.131,-78.919</t>
  </si>
  <si>
    <t>CO 10/1</t>
  </si>
  <si>
    <t>Frosty Hollow Rd Resurface</t>
  </si>
  <si>
    <t xml:space="preserve"> 39.054,-79.057</t>
  </si>
  <si>
    <t>CO 220/4</t>
  </si>
  <si>
    <t>Jenkins Run Rd Resurface</t>
  </si>
  <si>
    <t xml:space="preserve"> 38.987,-79.031</t>
  </si>
  <si>
    <t>CO 10/2</t>
  </si>
  <si>
    <t>River Rd Resurface</t>
  </si>
  <si>
    <t>39.00155'-79.02717</t>
  </si>
  <si>
    <t>CO 59</t>
  </si>
  <si>
    <t>Middle Cove Rd Resurface</t>
  </si>
  <si>
    <t>38.91217,-78.79779</t>
  </si>
  <si>
    <t>Jefferson</t>
  </si>
  <si>
    <t>Shepherd Grade Rd Resurface</t>
  </si>
  <si>
    <t>39.4799,-77.81088</t>
  </si>
  <si>
    <t>Shirley Rd Resurface</t>
  </si>
  <si>
    <t>39.25213,-77.94965</t>
  </si>
  <si>
    <t>CO 1/8</t>
  </si>
  <si>
    <t>Brucetown Rd Resurface</t>
  </si>
  <si>
    <t>39.29442,-77.00353</t>
  </si>
  <si>
    <t>Ridge Rd Resurface</t>
  </si>
  <si>
    <t>39.354069,-77.845360</t>
  </si>
  <si>
    <t>CO 25/14</t>
  </si>
  <si>
    <t>Avon Bend Rd Resurface</t>
  </si>
  <si>
    <t>39.2205,-77.84354</t>
  </si>
  <si>
    <t>CO 27</t>
  </si>
  <si>
    <t>Bloomery Rd Resurface</t>
  </si>
  <si>
    <t>39.254873,-77.818847</t>
  </si>
  <si>
    <t>Mineral</t>
  </si>
  <si>
    <t>Limestone Rd Resurface</t>
  </si>
  <si>
    <t>39.4369,-78.9633</t>
  </si>
  <si>
    <t>Waxler Rd (BMP 2.20) Resurface</t>
  </si>
  <si>
    <t>39.4578,-78.9399</t>
  </si>
  <si>
    <t>Waxler Rd (BMP 6.80) Resurface</t>
  </si>
  <si>
    <t>39.493,-78.8885</t>
  </si>
  <si>
    <t>CO 46/9</t>
  </si>
  <si>
    <t>Susan Fleek Rd Resurface</t>
  </si>
  <si>
    <t>39.449,-78.8777</t>
  </si>
  <si>
    <t>CO 28/76</t>
  </si>
  <si>
    <t>Scenic Lane/turnaround Resurface</t>
  </si>
  <si>
    <t>39.5833,-78.7834</t>
  </si>
  <si>
    <t>Dry Run Rd Resurface</t>
  </si>
  <si>
    <t>39.3402,-78.9323</t>
  </si>
  <si>
    <t>Dennison Hollow Rd Resurface</t>
  </si>
  <si>
    <t>39.477,-78.7355</t>
  </si>
  <si>
    <t>Morgan</t>
  </si>
  <si>
    <t>Potomac Rd Resurface</t>
  </si>
  <si>
    <t>39.678351,-78.106241</t>
  </si>
  <si>
    <t>Oakland/Morton Grove Rd Resurface</t>
  </si>
  <si>
    <t>39.492820,-78.296191</t>
  </si>
  <si>
    <t>CO 28/2</t>
  </si>
  <si>
    <t>Timber Ridge Rd Resurface</t>
  </si>
  <si>
    <t>39.484833,-78.266463</t>
  </si>
  <si>
    <t>CO 5/1</t>
  </si>
  <si>
    <t>Camp Run/ Cherry Run Rd Resurface</t>
  </si>
  <si>
    <t>39.629284,-78.040870</t>
  </si>
  <si>
    <t>Fayette</t>
  </si>
  <si>
    <t>US 60</t>
  </si>
  <si>
    <t>HICO - SPY ROCK</t>
  </si>
  <si>
    <t>S310-60-26.64</t>
  </si>
  <si>
    <t>38.111739, 81.000108</t>
  </si>
  <si>
    <t>BOOMER - ALLOY</t>
  </si>
  <si>
    <t>S310-60-1.92</t>
  </si>
  <si>
    <t>38.159816, 81.297735</t>
  </si>
  <si>
    <t>WV 41</t>
  </si>
  <si>
    <t>US 60 - BRACKEN CREEK</t>
  </si>
  <si>
    <t>S310-41-24.69</t>
  </si>
  <si>
    <t>38.051647, 80.929422</t>
  </si>
  <si>
    <t>Greenbrier</t>
  </si>
  <si>
    <t>WV 63</t>
  </si>
  <si>
    <t>ORGAN CAVE - CALDWELL</t>
  </si>
  <si>
    <t>S313-63-15.77</t>
  </si>
  <si>
    <t>37.712940, 80.441423</t>
  </si>
  <si>
    <t>MCROSS RD</t>
  </si>
  <si>
    <t>S313-60-2.89</t>
  </si>
  <si>
    <t>37.986430, 80.749504</t>
  </si>
  <si>
    <t>MCROSS - CHARMCO</t>
  </si>
  <si>
    <t>S313-60-4.12</t>
  </si>
  <si>
    <t>38.002623, 80.751314</t>
  </si>
  <si>
    <t>Monroe</t>
  </si>
  <si>
    <t>WV 3</t>
  </si>
  <si>
    <t>KEENAN - GAP MILLS</t>
  </si>
  <si>
    <t>S332-3-24.76</t>
  </si>
  <si>
    <t>37.585190, 80.450860</t>
  </si>
  <si>
    <t>Nicholas</t>
  </si>
  <si>
    <t>WV 55</t>
  </si>
  <si>
    <t>WV 41 - CALVIN +1</t>
  </si>
  <si>
    <t>S334-55-6.47</t>
  </si>
  <si>
    <t>38.336048, 80.737120</t>
  </si>
  <si>
    <t>CO 19/40</t>
  </si>
  <si>
    <t>OLD TURNPIKE RD</t>
  </si>
  <si>
    <t>S334-19/40-0.11</t>
  </si>
  <si>
    <t>38.521920, 80.726740</t>
  </si>
  <si>
    <t>Summers</t>
  </si>
  <si>
    <t>PENCE SPRINGS - BARNETTOWN RD</t>
  </si>
  <si>
    <t>S345-3-21.55</t>
  </si>
  <si>
    <t>37.672500, 80.738540</t>
  </si>
  <si>
    <t>WV 107</t>
  </si>
  <si>
    <t>STOKES DRIVE/PLEASANTS AVE</t>
  </si>
  <si>
    <t>S345-107-0.16</t>
  </si>
  <si>
    <t>37.653975, 80.884114</t>
  </si>
  <si>
    <t>WV 61</t>
  </si>
  <si>
    <t>ROBSON - DEEPWATER</t>
  </si>
  <si>
    <t>S310-61-22.79</t>
  </si>
  <si>
    <t>38.102140, 81.247985</t>
  </si>
  <si>
    <t>JONES AVENUE</t>
  </si>
  <si>
    <t>S310-61-7.55</t>
  </si>
  <si>
    <t>37.972422, 81.148699</t>
  </si>
  <si>
    <t>WV 92</t>
  </si>
  <si>
    <t>WHITE SULPHUR - NEOLA</t>
  </si>
  <si>
    <t>S313-92-0.00</t>
  </si>
  <si>
    <t>37.802140, 80.285840</t>
  </si>
  <si>
    <t>WV 122</t>
  </si>
  <si>
    <t>GREENVILLE RD</t>
  </si>
  <si>
    <t>S332-122-2.28</t>
  </si>
  <si>
    <t>37.558270, 80.749180</t>
  </si>
  <si>
    <t>WV 39</t>
  </si>
  <si>
    <t>BROCKS BRIDGE - CANVAS</t>
  </si>
  <si>
    <t>S334-39-27.81</t>
  </si>
  <si>
    <t>38.265754, 80.814663</t>
  </si>
  <si>
    <t>HINTON - HILLSDALE</t>
  </si>
  <si>
    <t>S345-3-10.90</t>
  </si>
  <si>
    <t>37.651660, 80.861550</t>
  </si>
  <si>
    <t>LAT/LON</t>
  </si>
  <si>
    <t>Kanawha</t>
  </si>
  <si>
    <t>Co. 15/3</t>
  </si>
  <si>
    <t>Longbranch Rd.</t>
  </si>
  <si>
    <t>N/A</t>
  </si>
  <si>
    <t xml:space="preserve">PO </t>
  </si>
  <si>
    <t>38.309699, -81.704462</t>
  </si>
  <si>
    <t>Co. 61/15</t>
  </si>
  <si>
    <t>Simmons Creek Rd.</t>
  </si>
  <si>
    <t>38.195123, -81.485972</t>
  </si>
  <si>
    <t>Co. 73/1</t>
  </si>
  <si>
    <t>Springfork Dr.</t>
  </si>
  <si>
    <t>38.313609, -81.536094</t>
  </si>
  <si>
    <t>Co. 81/11</t>
  </si>
  <si>
    <t>Laurel Fork Rd.</t>
  </si>
  <si>
    <t>38.268994, -81.248624</t>
  </si>
  <si>
    <t>Co. 61/7</t>
  </si>
  <si>
    <t>14 Street Pratt Ave</t>
  </si>
  <si>
    <t>38.203852, -81.395688</t>
  </si>
  <si>
    <t>Co. 12</t>
  </si>
  <si>
    <t>Kanawha Turnpike</t>
  </si>
  <si>
    <t>38.332871, -81.802097</t>
  </si>
  <si>
    <t>Co. 60/14</t>
  </si>
  <si>
    <t>Riverview Rd.</t>
  </si>
  <si>
    <t>38.374990, -81.780198</t>
  </si>
  <si>
    <t>Co. 33/1</t>
  </si>
  <si>
    <t>Rocky Shoals</t>
  </si>
  <si>
    <t>38.551939, -81.598588</t>
  </si>
  <si>
    <t>Co 59</t>
  </si>
  <si>
    <t>Thorofare Rd</t>
  </si>
  <si>
    <t>38.499416, -81.348402</t>
  </si>
  <si>
    <t>Co. 46/4</t>
  </si>
  <si>
    <t>Valley Grove Rd</t>
  </si>
  <si>
    <t>38.321998, -81.550252</t>
  </si>
  <si>
    <t>Co. 27</t>
  </si>
  <si>
    <t>Mile Fork Rd</t>
  </si>
  <si>
    <t>38.404790, -81.663659</t>
  </si>
  <si>
    <t>Co. 36</t>
  </si>
  <si>
    <t>Fairview Dr</t>
  </si>
  <si>
    <t>38.599514, -81.722022</t>
  </si>
  <si>
    <t>Co. 33</t>
  </si>
  <si>
    <t>Pocatalico River Rd</t>
  </si>
  <si>
    <t>38.543119, -81.631759</t>
  </si>
  <si>
    <t>Co. 7/7</t>
  </si>
  <si>
    <t>Lick Branch Rd</t>
  </si>
  <si>
    <t>38.450551, -81.741712</t>
  </si>
  <si>
    <t>Co. 119/72</t>
  </si>
  <si>
    <t>Dorfer Drive</t>
  </si>
  <si>
    <t>38.398153, -81.598797</t>
  </si>
  <si>
    <t>Edens Fork Rd</t>
  </si>
  <si>
    <t>Bigley Ave</t>
  </si>
  <si>
    <t>38.398626, -81.584161</t>
  </si>
  <si>
    <t>Co. 49/4</t>
  </si>
  <si>
    <t>Rambling Hills Rd</t>
  </si>
  <si>
    <t>38.391709, -81.463235</t>
  </si>
  <si>
    <t>Co. 28</t>
  </si>
  <si>
    <t>Sigmon Fork Road</t>
  </si>
  <si>
    <t>38.49809, -81.648182</t>
  </si>
  <si>
    <t>Co. 21</t>
  </si>
  <si>
    <t>Sissonville Drive</t>
  </si>
  <si>
    <t>38.375369, -81.665432</t>
  </si>
  <si>
    <t>Co. 622/27</t>
  </si>
  <si>
    <t>Casto Rd</t>
  </si>
  <si>
    <t>38.417319, -81.795899</t>
  </si>
  <si>
    <t>Co. 5/10</t>
  </si>
  <si>
    <t>Alpine Drive</t>
  </si>
  <si>
    <t>38.432082, -81.765345</t>
  </si>
  <si>
    <t>Alt. WV 25</t>
  </si>
  <si>
    <t>Main Ave</t>
  </si>
  <si>
    <t>38.393099, -81.8827979</t>
  </si>
  <si>
    <t>Co. 49/9</t>
  </si>
  <si>
    <t>Upper Rambling Hills Rd</t>
  </si>
  <si>
    <t>38.381648, -81.4665982</t>
  </si>
  <si>
    <t>Co. 214/4</t>
  </si>
  <si>
    <t>Atlas Rd.</t>
  </si>
  <si>
    <t>38.328326, -81.711404</t>
  </si>
  <si>
    <t>Co. 16/4</t>
  </si>
  <si>
    <t>Myrtle Tree</t>
  </si>
  <si>
    <t>38.336365, -81.730332</t>
  </si>
  <si>
    <t>Co. 16/5</t>
  </si>
  <si>
    <t>Pleasant Valley</t>
  </si>
  <si>
    <t>38.329697, -81.749348</t>
  </si>
  <si>
    <t>Co. 60/5</t>
  </si>
  <si>
    <t>Avesta</t>
  </si>
  <si>
    <t>38.359110, -81.757547</t>
  </si>
  <si>
    <t>Clay</t>
  </si>
  <si>
    <t>Co. 16/25</t>
  </si>
  <si>
    <t>Hartland Rd.</t>
  </si>
  <si>
    <t>38.4263476, -81.113766</t>
  </si>
  <si>
    <t>Co. 4/3</t>
  </si>
  <si>
    <t>Reed Fork</t>
  </si>
  <si>
    <t>38.498029, -81.167227</t>
  </si>
  <si>
    <t>CO. 13/5</t>
  </si>
  <si>
    <t>Mt. Home Road</t>
  </si>
  <si>
    <t>38.500473, -81.063458</t>
  </si>
  <si>
    <t>Co. 2</t>
  </si>
  <si>
    <t>Lower Porter Rd (Camp Creek Rd)</t>
  </si>
  <si>
    <t>38.450312, -81.246987</t>
  </si>
  <si>
    <t>Co. 13/8</t>
  </si>
  <si>
    <t>Forrest Hills</t>
  </si>
  <si>
    <t>38.499273, -81.188391</t>
  </si>
  <si>
    <t>Co. 17</t>
  </si>
  <si>
    <t>Leatherwood</t>
  </si>
  <si>
    <t>38.381608, -81.112159</t>
  </si>
  <si>
    <t>Co. 16/7</t>
  </si>
  <si>
    <t>Grassy Fork Rd.</t>
  </si>
  <si>
    <t>38.346313, -81.164262</t>
  </si>
  <si>
    <t>Brown Hollow</t>
  </si>
  <si>
    <t>38.357945, -81.127977</t>
  </si>
  <si>
    <t>Co. 50</t>
  </si>
  <si>
    <t>Flat Fork Rd.</t>
  </si>
  <si>
    <t>38.508102, -80.945367</t>
  </si>
  <si>
    <t>Co. 16/30</t>
  </si>
  <si>
    <t>Lizemore School Rd</t>
  </si>
  <si>
    <t>38.332538, -81176237</t>
  </si>
  <si>
    <t>Co. 16/29</t>
  </si>
  <si>
    <t>Pack Fork Rd.</t>
  </si>
  <si>
    <t>38.299300, -81.155810</t>
  </si>
  <si>
    <t>Putnam</t>
  </si>
  <si>
    <t>Co. 39</t>
  </si>
  <si>
    <t>Turkey Creek (Kimber Rd.)</t>
  </si>
  <si>
    <t>38.346025, -81999201</t>
  </si>
  <si>
    <t>Co. 19</t>
  </si>
  <si>
    <t>Hurricane Creek Rd</t>
  </si>
  <si>
    <t>38.435369, -81.015961</t>
  </si>
  <si>
    <t>Co. 35/16 &amp; 35/27</t>
  </si>
  <si>
    <t>Washington St. +1 (Black Betsy Bottom)</t>
  </si>
  <si>
    <t>38.499026, -81.837414</t>
  </si>
  <si>
    <t>Co. 1</t>
  </si>
  <si>
    <t>Manilla Ridge Rd</t>
  </si>
  <si>
    <t>38.654369, -81.951746</t>
  </si>
  <si>
    <t>Co. 29</t>
  </si>
  <si>
    <t>Rocky Step Rd.</t>
  </si>
  <si>
    <t>38.454565, -81.883561</t>
  </si>
  <si>
    <t>Mason</t>
  </si>
  <si>
    <t>Co. 31</t>
  </si>
  <si>
    <t>Waterloo Rd.</t>
  </si>
  <si>
    <t>38.724546, -81.950779</t>
  </si>
  <si>
    <t>Co. 39/9</t>
  </si>
  <si>
    <t>Rebel Ridge</t>
  </si>
  <si>
    <t>38.577407, -81.107821</t>
  </si>
  <si>
    <t>Seven Mile Ridge Rd</t>
  </si>
  <si>
    <t>38.645392, -81.071464</t>
  </si>
  <si>
    <t>Co. 25</t>
  </si>
  <si>
    <t>Redmond Ridge Rd</t>
  </si>
  <si>
    <t>38.797332, -81.125567</t>
  </si>
  <si>
    <t>Co. 23 Co. 5/25</t>
  </si>
  <si>
    <t>Leon Baden</t>
  </si>
  <si>
    <t>38.752492, -81.962973</t>
  </si>
  <si>
    <t>Boone</t>
  </si>
  <si>
    <t>Co. 03/05</t>
  </si>
  <si>
    <t>Left Hand Joe's Creek</t>
  </si>
  <si>
    <t>38.122403, -81.599205</t>
  </si>
  <si>
    <t>Co. 01/06</t>
  </si>
  <si>
    <t>Ashford Hill</t>
  </si>
  <si>
    <t>38.180990, -81.707305</t>
  </si>
  <si>
    <t>Alt. WV 3</t>
  </si>
  <si>
    <t>Alternate Route 3 (Raleigh St.)</t>
  </si>
  <si>
    <t>37.971599, -81.529247</t>
  </si>
  <si>
    <t>Spruce River Rd</t>
  </si>
  <si>
    <t>37.947250, -81.815026</t>
  </si>
  <si>
    <t>Co. 10/1</t>
  </si>
  <si>
    <t>Cox Fork</t>
  </si>
  <si>
    <t>38.048693, -81.879616</t>
  </si>
  <si>
    <t>Spruce Laurel Rd</t>
  </si>
  <si>
    <t>37.947811, -81.815351</t>
  </si>
  <si>
    <t>2025 GFS Allocations</t>
  </si>
  <si>
    <t>2024 GFS Allocations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</si>
  <si>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</si>
  <si>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</si>
  <si>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</si>
  <si>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</si>
  <si>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</si>
  <si>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</si>
  <si>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</si>
  <si>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</si>
  <si>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</si>
  <si>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</si>
  <si>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Morgans Run +1</t>
  </si>
  <si>
    <t>CO 20/4</t>
  </si>
  <si>
    <t>Morgans Run +1 (Retriever Lane)</t>
  </si>
  <si>
    <t>39.309224, -80.674235</t>
  </si>
  <si>
    <t>Andell Rd.</t>
  </si>
  <si>
    <t>39.227979, -80.299105</t>
  </si>
  <si>
    <t>Fairmont Ave.</t>
  </si>
  <si>
    <t>39.396210, -80.165991</t>
  </si>
  <si>
    <t>CO 857</t>
  </si>
  <si>
    <t>Cheat Road</t>
  </si>
  <si>
    <t>39.646344, -79.892968</t>
  </si>
  <si>
    <t>CO 3/13</t>
  </si>
  <si>
    <t>Freeland Crosscut Rd.</t>
  </si>
  <si>
    <t>39.476967, -79.563437</t>
  </si>
  <si>
    <t>CO 51</t>
  </si>
  <si>
    <t>Saltlick Rd.</t>
  </si>
  <si>
    <t>39.377528, -79.640150</t>
  </si>
  <si>
    <t>Sandy Creek Rd. +1</t>
  </si>
  <si>
    <t>39.310440, -79.905367</t>
  </si>
  <si>
    <t>Sandy Creek Rd. +1 (Lower Rd.)</t>
  </si>
  <si>
    <t>39.309968, -79.905603</t>
  </si>
  <si>
    <t>Total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</si>
</sst>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theme="1"/>
      <name val="Calibri"/>
      <family val="2"/>
    </font>
    <font>
      <b/>
      <sz val="1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9" fontId="0" fillId="0" borderId="1" xfId="2" applyFont="1" applyBorder="1"/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14" fontId="0" fillId="0" borderId="1" xfId="0" applyNumberFormat="1" applyBorder="1"/>
    <xf numFmtId="0" fontId="4" fillId="0" borderId="1" xfId="0" applyFont="1" applyBorder="1" applyAlignment="1">
      <alignment horizontal="center" wrapText="1"/>
    </xf>
    <xf numFmtId="9" fontId="0" fillId="0" borderId="1" xfId="2" applyFont="1" applyFill="1" applyBorder="1"/>
    <xf numFmtId="44" fontId="0" fillId="0" borderId="1" xfId="1" applyFont="1" applyFill="1" applyBorder="1"/>
    <xf numFmtId="44" fontId="0" fillId="0" borderId="1" xfId="1" applyFont="1" applyFill="1" applyBorder="1" applyAlignment="1">
      <alignment horizontal="center"/>
    </xf>
    <xf numFmtId="0" fontId="5" fillId="0" borderId="1" xfId="0" applyFont="1" applyBorder="1"/>
    <xf numFmtId="164" fontId="6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/>
    <xf numFmtId="9" fontId="0" fillId="0" borderId="0" xfId="2" applyFont="1"/>
    <xf numFmtId="44" fontId="0" fillId="0" borderId="0" xfId="1" applyFont="1" applyAlignment="1">
      <alignment horizontal="center"/>
    </xf>
    <xf numFmtId="14" fontId="0" fillId="0" borderId="0" xfId="0" applyNumberFormat="1"/>
    <xf numFmtId="0" fontId="2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6" fillId="0" borderId="0" xfId="1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9" fillId="0" borderId="0" xfId="1" applyNumberFormat="1" applyFont="1" applyFill="1" applyAlignment="1">
      <alignment horizontal="center" vertical="center"/>
    </xf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/>
    <xf numFmtId="10" fontId="0" fillId="0" borderId="0" xfId="2" applyNumberFormat="1" applyFont="1"/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9" fontId="0" fillId="0" borderId="0" xfId="2" applyFont="1" applyFill="1" applyBorder="1"/>
    <xf numFmtId="44" fontId="0" fillId="0" borderId="0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 vertical="center"/>
    </xf>
    <xf numFmtId="44" fontId="0" fillId="0" borderId="0" xfId="1" applyFont="1" applyFill="1" applyBorder="1"/>
    <xf numFmtId="8" fontId="0" fillId="0" borderId="0" xfId="0" applyNumberFormat="1"/>
    <xf numFmtId="0" fontId="0" fillId="0" borderId="0" xfId="0" applyAlignment="1">
      <alignment horizontal="right"/>
    </xf>
    <xf numFmtId="164" fontId="5" fillId="0" borderId="0" xfId="1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2" fontId="2" fillId="0" borderId="0" xfId="0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9" fontId="1" fillId="0" borderId="0" xfId="2" applyFont="1"/>
    <xf numFmtId="44" fontId="1" fillId="0" borderId="0" xfId="1" applyFont="1"/>
    <xf numFmtId="44" fontId="1" fillId="0" borderId="0" xfId="1" applyFont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44" fontId="0" fillId="5" borderId="0" xfId="0" applyNumberFormat="1" applyFill="1" applyAlignment="1">
      <alignment horizontal="center"/>
    </xf>
    <xf numFmtId="9" fontId="0" fillId="5" borderId="0" xfId="2" applyFont="1" applyFill="1" applyAlignment="1">
      <alignment horizontal="center"/>
    </xf>
    <xf numFmtId="44" fontId="0" fillId="5" borderId="0" xfId="1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5" fillId="5" borderId="0" xfId="0" applyFont="1" applyFill="1"/>
    <xf numFmtId="0" fontId="2" fillId="5" borderId="0" xfId="0" applyFont="1" applyFill="1"/>
    <xf numFmtId="0" fontId="0" fillId="5" borderId="0" xfId="0" applyFill="1" applyAlignment="1">
      <alignment horizontal="left"/>
    </xf>
    <xf numFmtId="44" fontId="0" fillId="5" borderId="0" xfId="0" applyNumberFormat="1" applyFill="1"/>
    <xf numFmtId="9" fontId="0" fillId="5" borderId="0" xfId="2" applyFont="1" applyFill="1"/>
    <xf numFmtId="44" fontId="0" fillId="5" borderId="0" xfId="1" applyFont="1" applyFill="1"/>
    <xf numFmtId="14" fontId="0" fillId="5" borderId="0" xfId="0" applyNumberFormat="1" applyFill="1"/>
    <xf numFmtId="2" fontId="2" fillId="5" borderId="0" xfId="0" applyNumberFormat="1" applyFont="1" applyFill="1"/>
    <xf numFmtId="164" fontId="9" fillId="0" borderId="2" xfId="1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0" applyNumberFormat="1" applyBorder="1"/>
    <xf numFmtId="14" fontId="0" fillId="0" borderId="0" xfId="0" applyNumberFormat="1" applyBorder="1"/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9" fontId="1" fillId="0" borderId="1" xfId="2" applyFont="1" applyBorder="1"/>
    <xf numFmtId="44" fontId="1" fillId="0" borderId="1" xfId="1" applyFont="1" applyBorder="1" applyAlignment="1">
      <alignment horizontal="center"/>
    </xf>
    <xf numFmtId="44" fontId="1" fillId="0" borderId="1" xfId="1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9" fontId="1" fillId="0" borderId="1" xfId="2" applyFont="1" applyFill="1" applyBorder="1"/>
    <xf numFmtId="44" fontId="1" fillId="0" borderId="1" xfId="1" applyFont="1" applyFill="1" applyBorder="1"/>
    <xf numFmtId="44" fontId="1" fillId="0" borderId="1" xfId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49" fontId="0" fillId="0" borderId="2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 applyProtection="1">
      <alignment horizontal="center" vertical="center"/>
      <protection locked="0"/>
    </xf>
    <xf numFmtId="9" fontId="1" fillId="0" borderId="2" xfId="2" applyFont="1" applyFill="1" applyBorder="1"/>
    <xf numFmtId="44" fontId="1" fillId="0" borderId="2" xfId="1" applyFont="1" applyFill="1" applyBorder="1" applyAlignment="1">
      <alignment horizontal="center"/>
    </xf>
    <xf numFmtId="44" fontId="1" fillId="0" borderId="2" xfId="1" applyFont="1" applyFill="1" applyBorder="1"/>
    <xf numFmtId="14" fontId="0" fillId="0" borderId="2" xfId="0" applyNumberFormat="1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0" fillId="0" borderId="0" xfId="0" applyNumberFormat="1" applyFont="1"/>
    <xf numFmtId="14" fontId="0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435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34" formatCode="_(&quot;$&quot;* #,##0.00_);_(&quot;$&quot;* \(#,##0.00\);_(&quot;$&quot;* &quot;-&quot;??_);_(@_)"/>
    </dxf>
    <dxf>
      <font>
        <b val="0"/>
      </font>
    </dxf>
    <dxf>
      <font>
        <b val="0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</font>
    </dxf>
    <dxf>
      <font>
        <b val="0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34" formatCode="_(&quot;$&quot;* #,##0.00_);_(&quot;$&quot;* \(#,##0.00\);_(&quot;$&quot;* &quot;-&quot;??_);_(@_)"/>
    </dxf>
    <dxf>
      <font>
        <b val="0"/>
      </font>
    </dxf>
    <dxf>
      <font>
        <b val="0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</font>
    </dxf>
    <dxf>
      <font>
        <b val="0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34" formatCode="_(&quot;$&quot;* #,##0.00_);_(&quot;$&quot;* \(#,##0.00\);_(&quot;$&quot;* &quot;-&quot;??_);_(@_)"/>
    </dxf>
    <dxf>
      <font>
        <b val="0"/>
      </font>
    </dxf>
    <dxf>
      <font>
        <b val="0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</font>
    </dxf>
    <dxf>
      <font>
        <b val="0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9" formatCode="m/d/yyyy"/>
      <border diagonalUp="0" diagonalDown="0" outline="0">
        <left/>
        <right/>
        <top/>
        <bottom/>
      </border>
    </dxf>
    <dxf>
      <numFmt numFmtId="19" formatCode="m/d/yyyy"/>
    </dxf>
    <dxf>
      <numFmt numFmtId="19" formatCode="m/d/yyyy"/>
      <border diagonalUp="0" diagonalDown="0" outline="0">
        <left/>
        <right/>
        <top/>
        <bottom/>
      </border>
    </dxf>
    <dxf>
      <numFmt numFmtId="19" formatCode="m/d/yyyy"/>
    </dxf>
    <dxf>
      <numFmt numFmtId="19" formatCode="m/d/yyyy"/>
      <border diagonalUp="0" diagonalDown="0" outline="0">
        <left/>
        <right/>
        <top/>
        <bottom/>
      </border>
    </dxf>
    <dxf>
      <numFmt numFmtId="19" formatCode="m/d/yyyy"/>
    </dxf>
    <dxf>
      <border diagonalUp="0" diagonalDown="0" outline="0">
        <left/>
        <right/>
        <top/>
        <bottom/>
      </border>
    </dxf>
    <dxf>
      <numFmt numFmtId="19" formatCode="m/d/yyyy"/>
      <border diagonalUp="0" diagonalDown="0" outline="0">
        <left/>
        <right/>
        <top/>
        <bottom/>
      </border>
    </dxf>
    <dxf>
      <numFmt numFmtId="19" formatCode="m/d/yyyy"/>
    </dxf>
    <dxf>
      <numFmt numFmtId="19" formatCode="m/d/yyyy"/>
      <border diagonalUp="0" diagonalDown="0" outline="0">
        <left/>
        <right/>
        <top/>
        <bottom/>
      </border>
    </dxf>
    <dxf>
      <numFmt numFmtId="19" formatCode="m/d/yyyy"/>
    </dxf>
    <dxf>
      <numFmt numFmtId="19" formatCode="m/d/yyyy"/>
      <border diagonalUp="0" diagonalDown="0" outline="0">
        <left/>
        <right/>
        <top/>
        <bottom/>
      </border>
    </dxf>
    <dxf>
      <numFmt numFmtId="19" formatCode="m/d/yyyy"/>
    </dxf>
    <dxf>
      <numFmt numFmtId="19" formatCode="m/d/yyyy"/>
      <border diagonalUp="0" diagonalDown="0" outline="0">
        <left/>
        <right/>
        <top/>
        <bottom/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34" formatCode="_(&quot;$&quot;* #,##0.00_);_(&quot;$&quot;* \(#,##0.00\);_(&quot;$&quot;* &quot;-&quot;??_);_(@_)"/>
    </dxf>
    <dxf>
      <font>
        <b val="0"/>
      </font>
    </dxf>
    <dxf>
      <font>
        <b val="0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</font>
    </dxf>
    <dxf>
      <font>
        <b val="0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9" formatCode="m/d/yyyy"/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numFmt numFmtId="19" formatCode="m/d/yyyy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  <numFmt numFmtId="2" formatCode="0.00"/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</font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</font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sz val="11"/>
        <color theme="1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</font>
      <numFmt numFmtId="2" formatCode="0.0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9" formatCode="m/d/yyyy"/>
    </dxf>
    <dxf>
      <font>
        <strike val="0"/>
        <outline val="0"/>
        <shadow val="0"/>
        <u val="none"/>
        <vertAlign val="baseline"/>
        <name val="Aptos Narrow"/>
        <family val="2"/>
        <scheme val="minor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name val="Aptos Narrow"/>
        <family val="2"/>
        <scheme val="minor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name val="Aptos Narrow"/>
        <family val="2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name val="Aptos Narrow"/>
        <family val="2"/>
        <scheme val="minor"/>
      </font>
    </dxf>
    <dxf>
      <numFmt numFmtId="19" formatCode="m/d/yyyy"/>
    </dxf>
    <dxf>
      <font>
        <strike val="0"/>
        <outline val="0"/>
        <shadow val="0"/>
        <u val="none"/>
        <vertAlign val="baseline"/>
        <name val="Aptos Narrow"/>
        <family val="2"/>
        <scheme val="minor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name val="Aptos Narrow"/>
        <family val="2"/>
        <scheme val="minor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name val="Aptos Narrow"/>
        <family val="2"/>
        <scheme val="minor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name val="Aptos Narrow"/>
        <family val="2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ptos Narrow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name val="Aptos Narrow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9" formatCode="m/d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ptos Narrow"/>
        <family val="2"/>
        <scheme val="minor"/>
      </font>
      <numFmt numFmtId="19" formatCode="m/d/yyyy"/>
      <alignment horizontal="center" vertical="center" textRotation="0" indent="0" justifyLastLine="0" shrinkToFit="0" readingOrder="0"/>
    </dxf>
    <dxf>
      <numFmt numFmtId="19" formatCode="m/d/yyyy"/>
    </dxf>
    <dxf>
      <font>
        <strike val="0"/>
        <outline val="0"/>
        <shadow val="0"/>
        <u val="none"/>
        <vertAlign val="baseline"/>
        <color theme="1"/>
        <name val="Aptos Narrow"/>
        <family val="2"/>
        <scheme val="minor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color theme="1"/>
        <name val="Aptos Narrow"/>
        <family val="2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color theme="1"/>
        <name val="Aptos Narrow"/>
        <family val="2"/>
        <scheme val="minor"/>
      </font>
    </dxf>
    <dxf>
      <numFmt numFmtId="19" formatCode="m/d/yyyy"/>
    </dxf>
    <dxf>
      <font>
        <strike val="0"/>
        <outline val="0"/>
        <shadow val="0"/>
        <u val="none"/>
        <vertAlign val="baseline"/>
        <color theme="1"/>
        <name val="Aptos Narrow"/>
        <family val="2"/>
        <scheme val="minor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color theme="1"/>
        <name val="Aptos Narrow"/>
        <family val="2"/>
        <scheme val="minor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color theme="1"/>
        <name val="Aptos Narrow"/>
        <family val="2"/>
        <scheme val="minor"/>
      </font>
      <numFmt numFmtId="19" formatCode="m/d/yyyy"/>
    </dxf>
    <dxf>
      <numFmt numFmtId="19" formatCode="m/d/yyyy"/>
    </dxf>
    <dxf>
      <font>
        <strike val="0"/>
        <outline val="0"/>
        <shadow val="0"/>
        <u val="none"/>
        <vertAlign val="baseline"/>
        <color theme="1"/>
        <name val="Aptos Narrow"/>
        <family val="2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color theme="1"/>
        <name val="Aptos Narrow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ptos Narrow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 val="0"/>
        <strike val="0"/>
        <outline val="0"/>
        <shadow val="0"/>
        <u val="none"/>
        <vertAlign val="baseline"/>
        <color theme="1"/>
        <name val="Aptos Narrow"/>
        <family val="2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ptos Narrow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ptos Narrow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45127F-627F-4F91-9841-CBFEA67CC8C7}" name="Table13104" displayName="Table13104" ref="A1:AD57" totalsRowCount="1" headerRowDxfId="434" dataDxfId="432" headerRowBorderDxfId="433">
  <autoFilter ref="A1:AD56" xr:uid="{A334C61E-5D5E-4E4F-9F7A-19202A45C06F}"/>
  <tableColumns count="30">
    <tableColumn id="1" xr3:uid="{CB6F6B2E-F080-46C9-949F-60771607D056}" name="District" dataDxfId="431" totalsRowDxfId="430"/>
    <tableColumn id="2" xr3:uid="{AFD8216B-D4A4-43CF-B029-9157374018B7}" name="County" dataDxfId="429" totalsRowDxfId="428"/>
    <tableColumn id="3" xr3:uid="{2D49A19B-235A-44A8-87D5-2551237A4AD0}" name="Route" dataDxfId="427" totalsRowDxfId="426"/>
    <tableColumn id="4" xr3:uid="{4E7F5316-CDDA-42AB-88C4-A375493743B8}" name="Phase" dataDxfId="425" totalsRowDxfId="424"/>
    <tableColumn id="6" xr3:uid="{06203590-A3C3-40F2-AA81-B999DBEEA30E}" name="Length" totalsRowFunction="custom" dataDxfId="423" totalsRowDxfId="422">
      <totalsRowFormula>SUM(E2:E56)</totalsRowFormula>
    </tableColumn>
    <tableColumn id="5" xr3:uid="{EC4B8F41-1C8F-43EC-AC94-7972864135CC}" name="Project Name" dataDxfId="421" totalsRowDxfId="420"/>
    <tableColumn id="7" xr3:uid="{F6DA1A3E-437C-43D1-B306-928DD82577E4}" name="State Project NO" dataDxfId="419" totalsRowDxfId="418"/>
    <tableColumn id="8" xr3:uid="{136B562D-B56C-4A4E-A593-B86B0F7D592B}" name="Program ID" dataDxfId="417" totalsRowDxfId="416"/>
    <tableColumn id="10" xr3:uid="{F832DAD5-45AC-4BBD-A1FA-232BE151DD40}" name="State Forces_x000a_ or _x000a_PO" dataDxfId="415" totalsRowDxfId="414"/>
    <tableColumn id="11" xr3:uid="{4BBE6605-D84B-429A-BD3E-A26DB95A1248}" name="Cost Estimate" dataDxfId="413" totalsRowDxfId="412"/>
    <tableColumn id="12" xr3:uid="{26A351C4-605C-46F7-838E-CAC55B74E0EB}" name="Project % _x000a_Complete" dataDxfId="411" totalsRowDxfId="410" dataCellStyle="Percent" totalsRowCellStyle="Percent"/>
    <tableColumn id="13" xr3:uid="{90176FA6-A949-42E1-9836-294BABB189BA}" name="Purchase Order _x000a_Number" dataDxfId="409" totalsRowDxfId="408"/>
    <tableColumn id="14" xr3:uid="{C021D653-D07D-405A-B2ED-E423ED3297FC}" name="Purchase Order _x000a_Amount" dataDxfId="407" totalsRowDxfId="406" dataCellStyle="Currency" totalsRowCellStyle="Currency"/>
    <tableColumn id="16" xr3:uid="{3D54876B-5FF5-4BBE-AEB7-D7CA69E8281C}" name="Original Authorization _x000a_Amount" dataDxfId="405" totalsRowDxfId="404" dataCellStyle="Currency" totalsRowCellStyle="Currency"/>
    <tableColumn id="17" xr3:uid="{79EE1C9B-FF19-4E7C-A37D-231A76B2C6F7}" name="Authorization Amount _x000a_with _x000a_HUB CR's" dataDxfId="403" totalsRowDxfId="402" dataCellStyle="Currency" totalsRowCellStyle="Currency"/>
    <tableColumn id="18" xr3:uid="{AE7426B5-DF82-49FA-91E8-E76C08783DD8}" name="Labor" dataDxfId="401" totalsRowDxfId="400" dataCellStyle="Currency" totalsRowCellStyle="Currency"/>
    <tableColumn id="19" xr3:uid="{8A0ABAC7-6B3F-4658-8DB1-660C7A11A87B}" name="Equipment" dataDxfId="399" totalsRowDxfId="398" dataCellStyle="Currency" totalsRowCellStyle="Currency"/>
    <tableColumn id="20" xr3:uid="{FC685D1B-CFD4-4671-9A48-35E779D9BAFC}" name="Invoices" dataDxfId="397" totalsRowDxfId="396" dataCellStyle="Currency" totalsRowCellStyle="Currency"/>
    <tableColumn id="21" xr3:uid="{1D36ACD8-5355-4D15-A6D7-A77A330DE8EA}" name="Materials" dataDxfId="395" totalsRowDxfId="394" dataCellStyle="Currency" totalsRowCellStyle="Currency"/>
    <tableColumn id="22" xr3:uid="{E16892AB-A1BD-408A-A112-AA225A66BB4C}" name="Outstanding Invoices/_x000a_Expenditures" dataDxfId="393" totalsRowDxfId="392" dataCellStyle="Currency" totalsRowCellStyle="Currency"/>
    <tableColumn id="23" xr3:uid="{724DDE1D-E26C-4B93-B721-5A221BF3AD68}" name="Total _x000a_Expenditures" dataDxfId="391" totalsRowDxfId="390" dataCellStyle="Currency" totalsRowCellStyle="Currency"/>
    <tableColumn id="31" xr3:uid="{11B90F7A-94D7-4A8D-9BCB-F32B04AD0C3A}" name="Cost of Projects" dataDxfId="389" totalsRowDxfId="388" dataCellStyle="Currency" totalsRowCellStyle="Currency"/>
    <tableColumn id="24" xr3:uid="{2F952645-AFAB-492C-B2B0-85A2CA44BE19}" name="Expected Start_x000a_Date" dataDxfId="387" totalsRowDxfId="386"/>
    <tableColumn id="25" xr3:uid="{4081CED6-8CC5-44CF-8832-33B53A70B8C4}" name="Expected Completion_x000a_Date" dataDxfId="385" totalsRowDxfId="384"/>
    <tableColumn id="26" xr3:uid="{8CBEA7E8-3D79-41FC-AA9E-A58C99D4750A}" name="Actual Start_x000a_Date" dataDxfId="383" totalsRowDxfId="382"/>
    <tableColumn id="27" xr3:uid="{62C55E99-FFB9-4E21-AB79-756F5284E5C0}" name="Actual Completion_x000a_Date" dataDxfId="381" totalsRowDxfId="380"/>
    <tableColumn id="28" xr3:uid="{4D0521B3-3325-4C63-88A2-B7966284549C}" name="Project Closed? _x000a_(Y/N)" dataDxfId="379"/>
    <tableColumn id="30" xr3:uid="{28C0E703-79A8-48DB-BC28-DDB4D97CA3D8}" name="Date Closed in HUB" dataDxfId="378" totalsRowDxfId="377"/>
    <tableColumn id="29" xr3:uid="{E56BB567-F943-4B0C-8F9E-A23E26AFAE3A}" name="Notes" dataDxfId="376" totalsRowDxfId="375"/>
    <tableColumn id="9" xr3:uid="{D0BBADF1-19E2-4575-9EC4-21CE7561A94A}" name="LAT/LON" dataDxfId="374" totalsRowDxfId="37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7BCB3F-7F23-49DB-8D3D-F4D1B6220241}" name="Table1310" displayName="Table1310" ref="A1:AE153" totalsRowShown="0" headerRowDxfId="30" headerRowBorderDxfId="29">
  <autoFilter ref="A1:AE153" xr:uid="{A334C61E-5D5E-4E4F-9F7A-19202A45C06F}"/>
  <tableColumns count="31">
    <tableColumn id="1" xr3:uid="{9F449CFD-441B-48FD-86D0-28245B94FADE}" name="District"/>
    <tableColumn id="2" xr3:uid="{664E7D9B-D121-42F4-A79A-BE4997BC16EF}" name="County" dataDxfId="28"/>
    <tableColumn id="3" xr3:uid="{04060B3B-CEDD-4B2F-A8F3-8817E5C753AE}" name="Route" dataDxfId="27"/>
    <tableColumn id="4" xr3:uid="{99C36C8F-F244-497A-A05B-2323B1A69447}" name="Phase" dataDxfId="26"/>
    <tableColumn id="6" xr3:uid="{D5FBFB71-62B2-4CC1-A5AA-82704335553C}" name="Length" dataDxfId="25"/>
    <tableColumn id="5" xr3:uid="{C1D2C867-C5D3-4032-BE4D-C38504312E77}" name="Project Name" dataDxfId="24"/>
    <tableColumn id="7" xr3:uid="{1ECE82A2-27DC-4AB0-B588-06D476C85557}" name="State Project NO" dataDxfId="23"/>
    <tableColumn id="8" xr3:uid="{6446F44E-5EB3-4C9E-9B61-B84742C15EE5}" name="Program ID" dataDxfId="22"/>
    <tableColumn id="10" xr3:uid="{ED5C3922-563E-4342-8A7E-4B9BEDAE6858}" name="State Forces_x000a_ or _x000a_PO" dataDxfId="21"/>
    <tableColumn id="11" xr3:uid="{82120CE4-8B92-46A9-B4A6-9074B56EB572}" name="Cost Estimate" dataDxfId="20"/>
    <tableColumn id="12" xr3:uid="{3E4822F5-68BD-49B0-A97D-1CD9FD37016D}" name="Project % _x000a_Complete" dataDxfId="19" dataCellStyle="Percent"/>
    <tableColumn id="13" xr3:uid="{9E3C7ACB-C6F8-4155-ABBD-FDE11E52F32B}" name="Purchase Order _x000a_Number" dataDxfId="18"/>
    <tableColumn id="14" xr3:uid="{8E9E8A22-F10E-4E23-A30E-14F4E1F10A62}" name="Purchase Order _x000a_Amount" dataDxfId="17" dataCellStyle="Currency"/>
    <tableColumn id="16" xr3:uid="{265D204A-9BDD-4715-AD15-672144342644}" name="Original Authorization _x000a_Amount" dataDxfId="16" dataCellStyle="Currency"/>
    <tableColumn id="17" xr3:uid="{7E27CEBD-9A22-435D-B57B-812CCD83400F}" name="Authorization Amount _x000a_with _x000a_HUB CR's" dataDxfId="15" dataCellStyle="Currency"/>
    <tableColumn id="18" xr3:uid="{DCD5EE9E-C9E1-4FDE-8F98-E1ABFE518105}" name="Labor" dataDxfId="14" dataCellStyle="Currency"/>
    <tableColumn id="19" xr3:uid="{2C976551-2EE5-4BE0-9993-132488DC178C}" name="Equipment" dataDxfId="13" dataCellStyle="Currency"/>
    <tableColumn id="20" xr3:uid="{485D3809-616A-473F-BEF6-09E8496F8F87}" name="Invoices" dataDxfId="12" dataCellStyle="Currency"/>
    <tableColumn id="21" xr3:uid="{B93DDB65-8B26-47B4-8CA3-6E706F739936}" name="Materials" dataDxfId="11" dataCellStyle="Currency"/>
    <tableColumn id="22" xr3:uid="{B4FC70CF-D218-43FC-80D8-36333BF99DEC}" name="Outstanding Invoices/_x000a_Expenditures" dataDxfId="10" dataCellStyle="Currency"/>
    <tableColumn id="23" xr3:uid="{688A9916-3DE7-43A3-AEBC-2C9ADD25DF55}" name="Total _x000a_Expenditures" dataDxfId="9" dataCellStyle="Currency"/>
    <tableColumn id="31" xr3:uid="{CEE4518A-7F97-48EC-861A-07D01D626F02}" name="Cost of Projects" dataDxfId="8" dataCellStyle="Currency"/>
    <tableColumn id="24" xr3:uid="{4238D2DC-6350-48A5-BDAE-9CB8DAA17930}" name="Expected Start_x000a_Date" dataDxfId="7"/>
    <tableColumn id="25" xr3:uid="{BC5B1E49-429F-41B6-A5F5-99B5A7A7C477}" name="Expected Completion_x000a_Date" dataDxfId="6"/>
    <tableColumn id="26" xr3:uid="{8375239A-609D-41C5-B034-48B3A1570371}" name="Actual Start_x000a_Date" dataDxfId="5"/>
    <tableColumn id="27" xr3:uid="{C279F76A-76BA-4CE0-B652-38915C8D629A}" name="Actual Completion_x000a_Date" dataDxfId="4"/>
    <tableColumn id="28" xr3:uid="{A4FF1E4F-39DC-40D7-853F-B557323FB833}" name="Project Closed? _x000a_(Y/N)"/>
    <tableColumn id="30" xr3:uid="{48A7F8CF-6114-4D0A-B030-845FE59B43AD}" name="Date Closed in HUB" dataDxfId="3"/>
    <tableColumn id="29" xr3:uid="{EFA02E7F-28C2-4132-8623-B334E72442CE}" name="Notes" dataDxfId="2"/>
    <tableColumn id="9" xr3:uid="{EC1AE449-2ED6-4147-ACD7-51F744F616FF}" name="Beginning GPS Coordinates" dataDxfId="1"/>
    <tableColumn id="15" xr3:uid="{032BC865-A5B7-4ED9-8D16-9BAA9DD2BCE1}" name="Ending GPS Coordinate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9D9D584-DF9F-4D03-A693-3C6B4F6D32FC}" name="Table13108" displayName="Table13108" ref="A1:AD85" totalsRowCount="1" headerRowDxfId="372" dataDxfId="370" headerRowBorderDxfId="371">
  <autoFilter ref="A1:AD84" xr:uid="{A334C61E-5D5E-4E4F-9F7A-19202A45C06F}"/>
  <sortState xmlns:xlrd2="http://schemas.microsoft.com/office/spreadsheetml/2017/richdata2" ref="A2:AD84">
    <sortCondition ref="B1:B84"/>
  </sortState>
  <tableColumns count="30">
    <tableColumn id="1" xr3:uid="{F32949CC-F4F6-4D35-B371-A829C2660C88}" name="District" dataDxfId="369" totalsRowDxfId="368"/>
    <tableColumn id="2" xr3:uid="{0147785A-9B49-461F-B98F-B5148749252C}" name="County" dataDxfId="367" totalsRowDxfId="366"/>
    <tableColumn id="3" xr3:uid="{C15BB34C-F69C-4EE0-BE4C-CC44C419CA5C}" name="Route" dataDxfId="365" totalsRowDxfId="364"/>
    <tableColumn id="4" xr3:uid="{7881F70C-C0ED-47CA-B5F8-17A78547F377}" name="Phase" dataDxfId="363" totalsRowDxfId="362"/>
    <tableColumn id="6" xr3:uid="{5C93BCB7-4B19-46DE-9E71-CFFD897C40ED}" name="Length" totalsRowFunction="custom" dataDxfId="361" totalsRowDxfId="360">
      <totalsRowFormula>SUM(E2:E84)</totalsRowFormula>
    </tableColumn>
    <tableColumn id="5" xr3:uid="{160E8B84-CED9-4BFC-B738-44923D8D167D}" name="Project Name" dataDxfId="359" totalsRowDxfId="358"/>
    <tableColumn id="7" xr3:uid="{CDE75BEF-FF17-4D5C-8093-FA73E56C38A9}" name="State Project NO" dataDxfId="357" totalsRowDxfId="356"/>
    <tableColumn id="8" xr3:uid="{126CEBB1-98EC-4898-B6F2-BE9FE62F03E1}" name="Program ID" dataDxfId="355" totalsRowDxfId="354"/>
    <tableColumn id="10" xr3:uid="{AE8B96FD-E5B1-451E-8C47-E45763A58FC3}" name="State Forces_x000a_ or _x000a_PO" dataDxfId="353" totalsRowDxfId="352"/>
    <tableColumn id="11" xr3:uid="{0F2A4199-DE94-4654-ADE1-9DB0D9A1324A}" name="Cost Estimate" dataDxfId="351" totalsRowDxfId="350"/>
    <tableColumn id="12" xr3:uid="{5693FF69-51CD-4E77-ADDC-26951844B037}" name="Project % _x000a_Complete" dataDxfId="349" totalsRowDxfId="348" dataCellStyle="Percent" totalsRowCellStyle="Percent"/>
    <tableColumn id="13" xr3:uid="{E45A10AC-9C85-4433-A7D1-38D0043D395D}" name="Purchase Order _x000a_Number" dataDxfId="347" totalsRowDxfId="346"/>
    <tableColumn id="14" xr3:uid="{F265BAB7-E9BF-4EF4-8BB6-DC58CB9D2EF0}" name="Purchase Order _x000a_Amount" dataDxfId="345" totalsRowDxfId="344" dataCellStyle="Currency" totalsRowCellStyle="Currency"/>
    <tableColumn id="16" xr3:uid="{F02CE37F-233A-4291-A0FF-CAD214021A14}" name="Original Authorization _x000a_Amount" dataDxfId="343" totalsRowDxfId="342" dataCellStyle="Currency" totalsRowCellStyle="Currency"/>
    <tableColumn id="17" xr3:uid="{28DBD871-C911-4BC7-9ABD-29923CFBFF60}" name="Authorization Amount _x000a_with _x000a_HUB CR's" dataDxfId="341" totalsRowDxfId="340" dataCellStyle="Currency" totalsRowCellStyle="Currency"/>
    <tableColumn id="18" xr3:uid="{932B9961-9506-429F-AE97-6A07725DD2D5}" name="Labor" dataDxfId="339" totalsRowDxfId="338" dataCellStyle="Currency" totalsRowCellStyle="Currency"/>
    <tableColumn id="19" xr3:uid="{E8E60AF9-EEFB-42D6-953B-39414DF9B73D}" name="Equipment" dataDxfId="337" totalsRowDxfId="336" dataCellStyle="Currency" totalsRowCellStyle="Currency"/>
    <tableColumn id="20" xr3:uid="{42A4E624-BDA0-44DE-B962-7D8D5B6FA378}" name="Invoices" dataDxfId="335" totalsRowDxfId="334" dataCellStyle="Currency" totalsRowCellStyle="Currency"/>
    <tableColumn id="21" xr3:uid="{77919808-0502-415F-A2EB-182199BAC8BD}" name="Materials" dataDxfId="333" totalsRowDxfId="332" dataCellStyle="Currency" totalsRowCellStyle="Currency"/>
    <tableColumn id="22" xr3:uid="{B8F48926-86ED-4CEE-9844-9EAFC714B75C}" name="Outstanding Invoices/_x000a_Expenditures" dataDxfId="331" totalsRowDxfId="330" dataCellStyle="Currency" totalsRowCellStyle="Currency"/>
    <tableColumn id="23" xr3:uid="{E1FB6A28-4748-442D-B3B1-EAB89CE0C4BA}" name="Total _x000a_Expenditures" dataDxfId="329" totalsRowDxfId="328" dataCellStyle="Currency" totalsRowCellStyle="Currency"/>
    <tableColumn id="31" xr3:uid="{2BCD11AC-3699-43C7-81C2-F793FFCF34F8}" name="Cost of Projects" dataDxfId="327" totalsRowDxfId="326" dataCellStyle="Currency" totalsRowCellStyle="Currency"/>
    <tableColumn id="24" xr3:uid="{04AA0818-0A68-478E-8CC9-518F47372015}" name="Expected Start_x000a_Date" dataDxfId="325" totalsRowDxfId="324"/>
    <tableColumn id="25" xr3:uid="{577DEA6E-09FA-4619-8E90-28275C84D7D8}" name="Expected Completion_x000a_Date" dataDxfId="323" totalsRowDxfId="322"/>
    <tableColumn id="26" xr3:uid="{04573C2C-F626-4EFF-9181-82885531CC77}" name="Actual Start_x000a_Date" dataDxfId="321" totalsRowDxfId="320"/>
    <tableColumn id="27" xr3:uid="{4F9573BD-34C3-4122-A2E0-E8F28F59C888}" name="Actual Completion_x000a_Date" dataDxfId="319" totalsRowDxfId="318"/>
    <tableColumn id="28" xr3:uid="{24E59EF1-53EA-4336-A190-0EDA183C943D}" name="Project Closed? _x000a_(Y/N)" dataDxfId="317"/>
    <tableColumn id="30" xr3:uid="{5065CE7A-9888-4240-81D1-CBB70EEA2A4A}" name="Date Closed in HUB" dataDxfId="316" totalsRowDxfId="315"/>
    <tableColumn id="29" xr3:uid="{65088406-9D82-48C2-8977-AF79BD168158}" name="Notes" dataDxfId="314" totalsRowDxfId="313"/>
    <tableColumn id="9" xr3:uid="{19274871-6628-4A2A-BDD1-39987F381360}" name="GPS" dataDxfId="312" totalsRowDxfId="3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504408C-59F4-43FD-9E9D-AB9ADA1CEEAD}" name="Table13107" displayName="Table13107" ref="A1:AD53" totalsRowCount="1" headerRowDxfId="310" dataDxfId="308" headerRowBorderDxfId="309">
  <autoFilter ref="A1:AD52" xr:uid="{A334C61E-5D5E-4E4F-9F7A-19202A45C06F}"/>
  <tableColumns count="30">
    <tableColumn id="1" xr3:uid="{BA316F77-F565-4029-854D-542F9D0646F1}" name="District" dataDxfId="307" totalsRowDxfId="306"/>
    <tableColumn id="2" xr3:uid="{3EDAA2A4-6D55-4F08-9D2B-024E9999499F}" name="County" dataDxfId="305" totalsRowDxfId="304"/>
    <tableColumn id="3" xr3:uid="{F1E07338-FC52-45C6-A678-86F9062D0A9A}" name="Route" dataDxfId="303" totalsRowDxfId="302"/>
    <tableColumn id="4" xr3:uid="{B775B3C8-CFD9-4225-94BC-ECD3B0EE38C7}" name="Phase" dataDxfId="301" totalsRowDxfId="300"/>
    <tableColumn id="6" xr3:uid="{20BC1365-5535-4BAF-8117-F70194448E22}" name="Length" totalsRowFunction="custom" dataDxfId="299" totalsRowDxfId="298">
      <totalsRowFormula>SUM(E2:E52)</totalsRowFormula>
    </tableColumn>
    <tableColumn id="5" xr3:uid="{EA67B899-8CCF-44D4-BDAE-94E09744CB32}" name="Project Name" dataDxfId="297" totalsRowDxfId="296"/>
    <tableColumn id="7" xr3:uid="{FD812805-3114-4822-9561-D955680ACA67}" name="State Project NO" dataDxfId="295" totalsRowDxfId="294"/>
    <tableColumn id="8" xr3:uid="{B71DE333-8067-4287-B8E6-6407585D26EB}" name="Program ID" dataDxfId="293" totalsRowDxfId="292"/>
    <tableColumn id="10" xr3:uid="{F51601FD-E701-4A07-BB2D-14244E50F653}" name="State Forces_x000a_ or _x000a_PO" dataDxfId="291" totalsRowDxfId="290"/>
    <tableColumn id="11" xr3:uid="{5004FE4A-63A5-49BC-B8C3-911E6A983752}" name="Cost Estimate" dataDxfId="289" totalsRowDxfId="288"/>
    <tableColumn id="12" xr3:uid="{4DEDB2C1-DD44-4317-9960-261CC3EE28AD}" name="Project % _x000a_Complete" dataDxfId="287" totalsRowDxfId="286" dataCellStyle="Percent" totalsRowCellStyle="Percent"/>
    <tableColumn id="13" xr3:uid="{8565E366-1273-474E-BB96-932F4E4B9B1D}" name="Purchase Order _x000a_Number" dataDxfId="285" totalsRowDxfId="284"/>
    <tableColumn id="14" xr3:uid="{49A3FB2F-B951-45F8-B060-31AFF7B2C457}" name="Purchase Order _x000a_Amount" dataDxfId="283" totalsRowDxfId="282" dataCellStyle="Currency" totalsRowCellStyle="Currency"/>
    <tableColumn id="16" xr3:uid="{097A66CF-5889-4C4F-86E2-37EE1FE55E27}" name="Original Authorization _x000a_Amount" dataDxfId="281" totalsRowDxfId="280" dataCellStyle="Currency" totalsRowCellStyle="Currency"/>
    <tableColumn id="17" xr3:uid="{26BECDB6-5B08-4E31-8B09-4464F9339972}" name="Authorization Amount _x000a_with _x000a_HUB CR's" dataDxfId="279" totalsRowDxfId="278" dataCellStyle="Currency" totalsRowCellStyle="Currency"/>
    <tableColumn id="18" xr3:uid="{04C23034-DA63-48ED-8A52-6C1D1DB43F0D}" name="Labor" dataDxfId="277" totalsRowDxfId="276" dataCellStyle="Currency" totalsRowCellStyle="Currency"/>
    <tableColumn id="19" xr3:uid="{60FF9299-4500-4C83-A9BE-8497DED37E5F}" name="Equipment" dataDxfId="275" totalsRowDxfId="274" dataCellStyle="Currency" totalsRowCellStyle="Currency"/>
    <tableColumn id="20" xr3:uid="{9307E0EB-98FE-4022-8646-95453906142E}" name="Invoices" dataDxfId="273" totalsRowDxfId="272" dataCellStyle="Currency" totalsRowCellStyle="Currency"/>
    <tableColumn id="21" xr3:uid="{4FEC971B-8D84-460D-8BEB-52349FC65F86}" name="Materials" dataDxfId="271" totalsRowDxfId="270" dataCellStyle="Currency" totalsRowCellStyle="Currency"/>
    <tableColumn id="22" xr3:uid="{1929F89B-8560-4F8E-8DFC-9B7D51BCB721}" name="Outstanding Invoices/_x000a_Expenditures" dataDxfId="269" totalsRowDxfId="268" dataCellStyle="Currency" totalsRowCellStyle="Currency"/>
    <tableColumn id="23" xr3:uid="{525DC675-090D-409F-8A27-8D486553FC1B}" name="Total _x000a_Expenditures" dataDxfId="267" totalsRowDxfId="266" dataCellStyle="Currency" totalsRowCellStyle="Currency"/>
    <tableColumn id="31" xr3:uid="{89EBE15B-BE15-4878-B0C3-C9768D9DF914}" name="Cost of Projects" dataDxfId="265" totalsRowDxfId="264" dataCellStyle="Currency" totalsRowCellStyle="Currency"/>
    <tableColumn id="24" xr3:uid="{99831131-76E0-4701-B428-93FC84C2A223}" name="Expected Start_x000a_Date" dataDxfId="263" totalsRowDxfId="262"/>
    <tableColumn id="25" xr3:uid="{57DDCD05-F90E-4D7B-8F49-E40B37C9A650}" name="Expected Completion_x000a_Date" dataDxfId="261" totalsRowDxfId="260"/>
    <tableColumn id="26" xr3:uid="{3CBAA8F2-EEED-45D4-B51F-06EB6B5DD706}" name="Actual Start_x000a_Date" dataDxfId="259" totalsRowDxfId="258"/>
    <tableColumn id="27" xr3:uid="{F23F51C9-6035-49B0-B4DD-92C81CD1F199}" name="Actual Completion_x000a_Date" dataDxfId="257" totalsRowDxfId="256"/>
    <tableColumn id="28" xr3:uid="{2B7D0C4A-A30E-4FB9-B7A8-CB3276F5386A}" name="Project Closed? _x000a_(Y/N)" dataDxfId="255"/>
    <tableColumn id="30" xr3:uid="{F53A4EE5-0DCB-4C1E-BD5A-8C8350E03DCB}" name="Date Closed in HUB" dataDxfId="254" totalsRowDxfId="253"/>
    <tableColumn id="29" xr3:uid="{E4E2F2A0-6FD4-4F9D-86E2-2133F56E6EAD}" name="Notes" dataDxfId="252" totalsRowDxfId="251"/>
    <tableColumn id="9" xr3:uid="{0B85B020-71D1-4597-8EBE-8CE325FA1055}" name="GPS Coordinates" dataDxfId="250" totalsRowDxfId="24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42C8A4E-D945-43CD-9575-4E9F4EEB03A3}" name="Table131012" displayName="Table131012" ref="A1:AF81" totalsRowShown="0" headerRowDxfId="248" dataDxfId="246" headerRowBorderDxfId="247">
  <autoFilter ref="A1:AF81" xr:uid="{A334C61E-5D5E-4E4F-9F7A-19202A45C06F}"/>
  <tableColumns count="32">
    <tableColumn id="1" xr3:uid="{2E45059C-5C05-455D-A4EB-F843C5591B2B}" name="District" dataDxfId="245"/>
    <tableColumn id="2" xr3:uid="{461F57A7-340D-4BDB-865E-F7126B74C80A}" name="County" dataDxfId="244"/>
    <tableColumn id="3" xr3:uid="{72A1BF86-C494-40EA-A3C5-5B10835C402C}" name="Route" dataDxfId="243"/>
    <tableColumn id="4" xr3:uid="{69B10C99-FA78-48CA-93E4-57428D709DD2}" name="Phase" dataDxfId="242"/>
    <tableColumn id="6" xr3:uid="{ACFFCB75-32B7-4597-9DDD-F3E6CA2B7015}" name="Length" dataDxfId="241"/>
    <tableColumn id="5" xr3:uid="{CA20BB39-7C5E-4526-B925-E332FD5CB14E}" name="Project Name" dataDxfId="240"/>
    <tableColumn id="7" xr3:uid="{DB7E81D0-A8AB-4498-A0C4-606A0AF80FA2}" name="State Project NO" dataDxfId="239"/>
    <tableColumn id="8" xr3:uid="{5D64C729-318D-4D4F-9017-5910EA6DAF9A}" name="Program ID" dataDxfId="238"/>
    <tableColumn id="10" xr3:uid="{018FFC4A-6B37-4D64-989A-0F36B9C2C7A2}" name="State Forces_x000a_ or _x000a_PO" dataDxfId="237"/>
    <tableColumn id="11" xr3:uid="{D49B0C25-DBF4-4BAB-9A5C-FA44A766B889}" name="Cost Estimate" dataDxfId="236"/>
    <tableColumn id="12" xr3:uid="{3459FAAB-72B9-4EB3-8FF4-3816CAC857D4}" name="Project % _x000a_Complete" dataDxfId="235" dataCellStyle="Percent"/>
    <tableColumn id="13" xr3:uid="{6B668698-DCAC-489B-87F7-0B044EBB3330}" name="Purchase Order _x000a_Number" dataDxfId="234"/>
    <tableColumn id="14" xr3:uid="{9A44D15B-1094-43FA-870E-E53FAE841B77}" name="Purchase Order _x000a_Amount" dataDxfId="233" dataCellStyle="Currency"/>
    <tableColumn id="16" xr3:uid="{7B1DB353-AD22-44EE-88D4-2FD623C53EA2}" name="Original Authorization _x000a_Amount" dataDxfId="232" dataCellStyle="Currency"/>
    <tableColumn id="17" xr3:uid="{BAAA3BA6-E10B-4028-B247-965A15DB2EB1}" name="Authorization Amount _x000a_with _x000a_HUB CR's" dataDxfId="231" dataCellStyle="Currency"/>
    <tableColumn id="18" xr3:uid="{9E5E21F6-4B4C-4B31-8AF1-214C1D017A8E}" name="Labor" dataDxfId="230" dataCellStyle="Currency"/>
    <tableColumn id="19" xr3:uid="{87F1AF1A-8C03-455E-8688-D65C7BE02DC4}" name="Equipment" dataDxfId="229" dataCellStyle="Currency"/>
    <tableColumn id="20" xr3:uid="{11C20F06-AEE8-4990-A07F-52D63A80D93B}" name="Invoices" dataDxfId="228" dataCellStyle="Currency"/>
    <tableColumn id="21" xr3:uid="{7C5AF260-C22C-4308-A3E8-B146B1FEF8B8}" name="Materials" dataDxfId="227" dataCellStyle="Currency"/>
    <tableColumn id="22" xr3:uid="{76B47C09-3E94-4A05-82A6-58EC11A92F2E}" name="Outstanding Invoices/_x000a_Expenditures" dataDxfId="226" dataCellStyle="Currency"/>
    <tableColumn id="23" xr3:uid="{EF16F9DC-A440-4BC7-AB6D-0A08662B2D17}" name="Total _x000a_Expenditures" dataDxfId="225" dataCellStyle="Currency"/>
    <tableColumn id="31" xr3:uid="{60F13F96-BD0E-41A4-8C48-1490C31C3479}" name="Cost of Projects" dataDxfId="224" dataCellStyle="Currency"/>
    <tableColumn id="24" xr3:uid="{65D192CC-55AB-4D1F-83C2-DFF41487A9AF}" name="Expected Start_x000a_Date" dataDxfId="223"/>
    <tableColumn id="25" xr3:uid="{9A9BF134-9337-4712-9047-8AB0D837AD3C}" name="Expected Completion_x000a_Date" dataDxfId="222"/>
    <tableColumn id="26" xr3:uid="{C50D157E-BF0E-45AA-B5C6-9C4A09F7076E}" name="Actual Start_x000a_Date" dataDxfId="221"/>
    <tableColumn id="27" xr3:uid="{5AF4D4AE-28F5-4DE4-8F3A-1F34A73347ED}" name="Actual Completion_x000a_Date" dataDxfId="220"/>
    <tableColumn id="28" xr3:uid="{0955F804-081F-49EC-94CA-AC83A0E90DEA}" name="Project Closed? _x000a_(Y/N)" dataDxfId="219"/>
    <tableColumn id="30" xr3:uid="{2E4A2DA7-84AA-4B06-BDFD-776E5DDE86E2}" name="Date Closed in HUB" dataDxfId="218"/>
    <tableColumn id="29" xr3:uid="{1C401AFF-0BC2-41B1-B52F-623BD8BF3D44}" name="Notes" dataDxfId="217"/>
    <tableColumn id="9" xr3:uid="{593835C6-8985-4BB2-AE6D-56EF281A467B}" name="GPS Coordinates" dataDxfId="216"/>
    <tableColumn id="15" xr3:uid="{C1E2336E-D92C-4864-9779-142879B4C9DE}" name="BMP" dataDxfId="215"/>
    <tableColumn id="32" xr3:uid="{A77483FD-7D06-45D1-A155-3878F9A70305}" name="EMP" dataDxfId="2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F4B5FE4-BDB6-4D4A-BFD4-697C86BAF0FA}" name="Table131010" displayName="Table131010" ref="A1:AD48" totalsRowShown="0" headerRowDxfId="213" dataDxfId="211" headerRowBorderDxfId="212">
  <autoFilter ref="A1:AD48" xr:uid="{A334C61E-5D5E-4E4F-9F7A-19202A45C06F}"/>
  <tableColumns count="30">
    <tableColumn id="1" xr3:uid="{7B1CCB73-B14E-4F53-B0F0-0E346D3B91FF}" name="District" dataDxfId="210"/>
    <tableColumn id="2" xr3:uid="{8A9A53E5-D87F-4221-ACEC-41AEF047900D}" name="County" dataDxfId="209"/>
    <tableColumn id="3" xr3:uid="{A120CEBE-E253-44C2-AC21-82AD4FD71B18}" name="Route" dataDxfId="208"/>
    <tableColumn id="4" xr3:uid="{9A28DB9A-1DB9-4F77-A606-34A6ED920CBE}" name="Phase" dataDxfId="207"/>
    <tableColumn id="6" xr3:uid="{57969AA0-14D3-4BD0-9471-A3765A99F13E}" name="Length" dataDxfId="206"/>
    <tableColumn id="5" xr3:uid="{F42F4BCE-E924-4B6F-BF4D-9FA2ACA7FADD}" name="Project Name" dataDxfId="205"/>
    <tableColumn id="7" xr3:uid="{865613D6-01B0-4E4E-B7AA-FF3405946958}" name="State Project NO" dataDxfId="204"/>
    <tableColumn id="8" xr3:uid="{43F17A0B-A36B-465F-ACD7-1035F0CC810B}" name="Program ID" dataDxfId="203"/>
    <tableColumn id="10" xr3:uid="{8B6B87F2-5BC2-4B61-9872-B9EFFDD3B5E1}" name="State Forces_x000a_ or _x000a_PO" dataDxfId="202"/>
    <tableColumn id="11" xr3:uid="{01BD6D52-6E17-4777-AAB0-CAB80D4D73FE}" name="Cost Estimate" dataDxfId="201"/>
    <tableColumn id="12" xr3:uid="{DEF39455-4C12-4AC8-9BF3-0E6B81269F9B}" name="Project % _x000a_Complete" dataDxfId="200" dataCellStyle="Percent"/>
    <tableColumn id="13" xr3:uid="{803640E9-B62B-4670-9801-6EC346FCF06D}" name="Purchase Order _x000a_Number" dataDxfId="199"/>
    <tableColumn id="14" xr3:uid="{3EC1F38C-4140-4AF8-8F58-06274C225864}" name="Purchase Order _x000a_Amount" dataDxfId="198" dataCellStyle="Currency"/>
    <tableColumn id="16" xr3:uid="{1CD1F299-3369-4777-A0B0-1EF767D12E9D}" name="Original Authorization _x000a_Amount" dataDxfId="197" dataCellStyle="Currency"/>
    <tableColumn id="17" xr3:uid="{856A6367-08D2-47D4-B6F2-A89BA6FD4C87}" name="Authorization Amount _x000a_with _x000a_HUB CR's" dataDxfId="196" dataCellStyle="Currency"/>
    <tableColumn id="18" xr3:uid="{11474472-FBEF-4049-AAC6-B8B659540750}" name="Labor" dataDxfId="195" dataCellStyle="Currency"/>
    <tableColumn id="19" xr3:uid="{7A0657F0-D5CA-4071-92C9-9F854F267B4A}" name="Equipment" dataDxfId="194" dataCellStyle="Currency"/>
    <tableColumn id="20" xr3:uid="{604D9C6D-FABC-498E-8CC8-93BBEACB59A8}" name="Invoices" dataDxfId="193" dataCellStyle="Currency"/>
    <tableColumn id="21" xr3:uid="{E56CB111-F3D6-48BE-8CD9-0375C0F170BD}" name="Materials" dataDxfId="192" dataCellStyle="Currency"/>
    <tableColumn id="22" xr3:uid="{801BA982-BA92-41FE-B433-493EA268542C}" name="Outstanding Invoices/_x000a_Expenditures" dataDxfId="191" dataCellStyle="Currency"/>
    <tableColumn id="23" xr3:uid="{B81F544C-5B28-4DAA-812D-0AAF2262C15D}" name="Total _x000a_Expenditures" dataDxfId="190" dataCellStyle="Currency"/>
    <tableColumn id="31" xr3:uid="{58F376BD-15B9-4820-95CB-8F7EA4031032}" name="Cost of Projects" dataDxfId="189" dataCellStyle="Currency"/>
    <tableColumn id="24" xr3:uid="{48688582-E744-4818-A2DB-002704952DB1}" name="Expected Start_x000a_Date" dataDxfId="188"/>
    <tableColumn id="25" xr3:uid="{F56EF214-6B36-4557-B4BF-BF0E5BC671A1}" name="Expected Completion_x000a_Date" dataDxfId="187"/>
    <tableColumn id="26" xr3:uid="{F1AC5701-4BB4-4DCD-98CD-154CF1C36BE0}" name="Actual Start_x000a_Date" dataDxfId="186"/>
    <tableColumn id="27" xr3:uid="{B01D45AE-5DB8-427C-84C1-5A18C895F7B5}" name="Actual Completion_x000a_Date" dataDxfId="185"/>
    <tableColumn id="28" xr3:uid="{5712FE3D-037B-4598-8109-F7BCB4E54FCC}" name="Project Closed? _x000a_(Y/N)" dataDxfId="184"/>
    <tableColumn id="30" xr3:uid="{43B05580-09F4-4654-A9BB-3C47E44BBE87}" name="Date Closed in HUB" dataDxfId="183"/>
    <tableColumn id="29" xr3:uid="{0DEB3C08-5091-495E-9B03-BFED06A2CFA1}" name="Notes" dataDxfId="182"/>
    <tableColumn id="9" xr3:uid="{4F26BF83-F50D-48E1-A250-69A74E83C55B}" name="GPS Coordinates" dataDxfId="18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8209727-FE18-4D19-98A4-877633B3B918}" name="Table13109" displayName="Table13109" ref="A1:AG17" totalsRowShown="0" headerRowDxfId="180" headerRowBorderDxfId="179">
  <autoFilter ref="A1:AG17" xr:uid="{A334C61E-5D5E-4E4F-9F7A-19202A45C06F}"/>
  <tableColumns count="33">
    <tableColumn id="1" xr3:uid="{9470C4D3-EED2-487A-9D62-636C5A763BBE}" name="District"/>
    <tableColumn id="2" xr3:uid="{C056A742-6BC3-4AD4-8936-7E06EED6ABA3}" name="County" dataDxfId="178"/>
    <tableColumn id="3" xr3:uid="{8B41FC5A-4344-4E52-8BE8-B798ADEFEC68}" name="Route" dataDxfId="177"/>
    <tableColumn id="4" xr3:uid="{3FEF6FF5-CCA0-440E-8E21-CDA92482393D}" name="Phase" dataDxfId="176"/>
    <tableColumn id="32" xr3:uid="{E21BC7FC-B5D5-46AC-BE36-236887E7A0D6}" name="Begin MP"/>
    <tableColumn id="15" xr3:uid="{A5384CFA-6D8E-46EB-8660-6DD4B78D33C5}" name="End MP"/>
    <tableColumn id="6" xr3:uid="{BF97BFDD-83F1-4507-8E21-CF509D50FC51}" name="Length" dataDxfId="175"/>
    <tableColumn id="5" xr3:uid="{2036DC66-D3FB-4BC7-98F1-EA6D7B144D43}" name="Project Name" dataDxfId="174"/>
    <tableColumn id="7" xr3:uid="{7A986836-4AEB-4DE0-B249-BDBC57ABCFF7}" name="State Project NO" dataDxfId="173"/>
    <tableColumn id="8" xr3:uid="{4E66AC4B-A8C6-42AE-8041-1E07CA00D02D}" name="Program ID" dataDxfId="172"/>
    <tableColumn id="10" xr3:uid="{0C6A0070-5558-4BFE-AE9F-DD8230D4A8D0}" name="State Forces_x000a_ or _x000a_PO" dataDxfId="171"/>
    <tableColumn id="11" xr3:uid="{CBCE6C26-990C-4E00-803D-EDBCBAFA609D}" name="Cost Estimate" dataDxfId="170"/>
    <tableColumn id="12" xr3:uid="{050D438B-A870-47E4-A067-961A21358001}" name="Project % _x000a_Complete" dataDxfId="169" dataCellStyle="Percent"/>
    <tableColumn id="13" xr3:uid="{BDF5BE40-5EFC-4137-9E9D-13BE7D76A303}" name="Purchase Order _x000a_Number" dataDxfId="168"/>
    <tableColumn id="14" xr3:uid="{03331871-797A-40BA-B2F6-0C15B6AE1F04}" name="Purchase Order _x000a_Amount" dataDxfId="167" dataCellStyle="Currency"/>
    <tableColumn id="16" xr3:uid="{72953EFA-7901-461A-9195-8E23E94C3DC5}" name="Original Authorization _x000a_Amount" dataDxfId="166" dataCellStyle="Currency"/>
    <tableColumn id="17" xr3:uid="{8650241A-1C9C-4C1C-891E-F6C23B35EDFD}" name="Authorization Amount _x000a_with _x000a_HUB CR's" dataDxfId="165" dataCellStyle="Currency"/>
    <tableColumn id="18" xr3:uid="{E6B2885B-B605-4209-B556-06A02F446719}" name="Labor" dataDxfId="164" dataCellStyle="Currency"/>
    <tableColumn id="19" xr3:uid="{5B026C7A-DB58-4807-B22E-5D7E344DA2B3}" name="Equipment" dataDxfId="163" dataCellStyle="Currency"/>
    <tableColumn id="20" xr3:uid="{40905EED-3933-413D-98C7-306242C2E371}" name="Invoices" dataDxfId="162" dataCellStyle="Currency"/>
    <tableColumn id="21" xr3:uid="{07EBD3B8-EA4E-41E2-A7A2-1FC0CCE42820}" name="Materials" dataDxfId="161" dataCellStyle="Currency"/>
    <tableColumn id="22" xr3:uid="{8CF7557F-F421-4846-9093-E814B08F9537}" name="Outstanding Invoices/_x000a_Expenditures" dataDxfId="160" dataCellStyle="Currency"/>
    <tableColumn id="23" xr3:uid="{6F18D9F8-4E74-4B13-AEDD-C64176195296}" name="Total _x000a_Expenditures" dataDxfId="159" dataCellStyle="Currency"/>
    <tableColumn id="31" xr3:uid="{B998F615-372F-455C-808F-E09D55891457}" name="Cost of Projects" dataDxfId="158" dataCellStyle="Currency"/>
    <tableColumn id="24" xr3:uid="{FC0859D9-3800-4A5F-A569-CDC07F6FED05}" name="Expected Start_x000a_Date" dataDxfId="157"/>
    <tableColumn id="25" xr3:uid="{40DD951F-2CB0-4EE8-A412-0F469DFC11D4}" name="Expected Completion_x000a_Date" dataDxfId="156"/>
    <tableColumn id="26" xr3:uid="{FBAE3772-ED51-426F-825D-0A56F0D9045B}" name="Actual Start_x000a_Date" dataDxfId="155"/>
    <tableColumn id="27" xr3:uid="{073DD203-C7D1-4BBE-BF65-C7C897143E10}" name="Actual Completion_x000a_Date" dataDxfId="154"/>
    <tableColumn id="28" xr3:uid="{CA49A7B0-26E5-4E05-9DFA-6804F3A7DED9}" name="Project Closed? _x000a_(Y/N)"/>
    <tableColumn id="30" xr3:uid="{E966796D-F948-43E5-8DFF-825A27A528CC}" name="Date Closed in HUB" dataDxfId="153"/>
    <tableColumn id="29" xr3:uid="{6493AB03-0611-4CDB-93FF-49D6D10D452E}" name="Notes" dataDxfId="152"/>
    <tableColumn id="33" xr3:uid="{7C9A4FBB-8386-44F3-B30A-7E3A99C87310}" name="Lat" dataDxfId="151"/>
    <tableColumn id="34" xr3:uid="{63C0041F-E6A5-47DE-982C-E18DBAE76181}" name="Long" dataDxfId="1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CD6EB9-D370-48FA-9ED1-831262DB0D6C}" name="Table13106" displayName="Table13106" ref="A1:AD155" totalsRowCount="1" headerRowDxfId="149" headerRowBorderDxfId="148">
  <autoFilter ref="A1:AD154" xr:uid="{A334C61E-5D5E-4E4F-9F7A-19202A45C06F}">
    <filterColumn colId="5">
      <customFilters>
        <customFilter operator="notEqual" val=" "/>
      </customFilters>
    </filterColumn>
  </autoFilter>
  <tableColumns count="30">
    <tableColumn id="1" xr3:uid="{A1FE54F9-4B4E-4353-8B95-23E447049218}" name="District"/>
    <tableColumn id="2" xr3:uid="{AF092AE8-8DF6-476B-897B-6965B9B01B4D}" name="County" dataDxfId="147" totalsRowDxfId="146"/>
    <tableColumn id="3" xr3:uid="{B8F1B4F3-440C-4175-BB0C-2397478FE68E}" name="Route" dataDxfId="145" totalsRowDxfId="144"/>
    <tableColumn id="4" xr3:uid="{E17F2054-BAE5-4487-91BE-D13E9D5D84A8}" name="Phase" dataDxfId="143" totalsRowDxfId="142"/>
    <tableColumn id="6" xr3:uid="{85F5603C-9EF0-424F-B411-42E9ED5A6323}" name="Length" totalsRowFunction="custom" dataDxfId="141" totalsRowDxfId="140">
      <totalsRowFormula>SUBTOTAL(9,E2:E154)</totalsRowFormula>
    </tableColumn>
    <tableColumn id="5" xr3:uid="{7412A017-52E1-475F-8CAF-00F4F29A61EF}" name="Project Name" dataDxfId="139" totalsRowDxfId="138"/>
    <tableColumn id="7" xr3:uid="{65B43BD1-82E9-4274-9BDA-3233DF60FA5D}" name="State Project NO" dataDxfId="137" totalsRowDxfId="136"/>
    <tableColumn id="8" xr3:uid="{E3323C77-33F4-4B67-A2B3-810890DD4BF5}" name="Program ID" dataDxfId="135" totalsRowDxfId="134"/>
    <tableColumn id="10" xr3:uid="{E86B1D55-7557-4DEE-8B21-7F285B1A1E18}" name="State Forces_x000a_ or _x000a_PO" dataDxfId="133" totalsRowDxfId="132"/>
    <tableColumn id="11" xr3:uid="{F987E343-67DD-490F-8691-2BA5C678541A}" name="Cost Estimate" dataDxfId="131" totalsRowDxfId="130"/>
    <tableColumn id="12" xr3:uid="{35873C7E-7EAB-40B5-AF25-A46AD9549C05}" name="Project % _x000a_Complete" dataDxfId="129" totalsRowDxfId="128" dataCellStyle="Percent" totalsRowCellStyle="Percent"/>
    <tableColumn id="13" xr3:uid="{482CBB1F-0405-497C-B31E-7D3CA755EF19}" name="Purchase Order _x000a_Number" dataDxfId="127" totalsRowDxfId="126"/>
    <tableColumn id="14" xr3:uid="{1FA27208-DCED-407D-9E88-8714B780201A}" name="Purchase Order _x000a_Amount" dataDxfId="125" totalsRowDxfId="124" dataCellStyle="Currency" totalsRowCellStyle="Currency"/>
    <tableColumn id="16" xr3:uid="{0F7ACB49-60AD-46F7-ABC4-493D40C55312}" name="Original Authorization _x000a_Amount" dataDxfId="123" totalsRowDxfId="122" dataCellStyle="Currency" totalsRowCellStyle="Currency"/>
    <tableColumn id="17" xr3:uid="{7D4E564C-7E7E-4D2F-92C7-9EC049FF14BB}" name="Authorization Amount _x000a_with _x000a_HUB CR's" dataDxfId="121" totalsRowDxfId="120" dataCellStyle="Currency" totalsRowCellStyle="Currency"/>
    <tableColumn id="18" xr3:uid="{1BF75EDE-B1B7-476B-A6FF-3DA97811CDED}" name="Labor" dataDxfId="119" totalsRowDxfId="118" dataCellStyle="Currency" totalsRowCellStyle="Currency"/>
    <tableColumn id="19" xr3:uid="{0AFD6A0C-A4D0-48C7-9C48-ED345AB2CFB9}" name="Equipment" dataDxfId="117" totalsRowDxfId="116" dataCellStyle="Currency" totalsRowCellStyle="Currency"/>
    <tableColumn id="20" xr3:uid="{85D2218E-EDD1-4E39-8965-62776BD46565}" name="Invoices" dataDxfId="115" totalsRowDxfId="114" dataCellStyle="Currency" totalsRowCellStyle="Currency"/>
    <tableColumn id="21" xr3:uid="{CFF199E6-6EF0-4EED-92EB-C029F67C6D5B}" name="Materials" dataDxfId="113" totalsRowDxfId="112" dataCellStyle="Currency" totalsRowCellStyle="Currency"/>
    <tableColumn id="22" xr3:uid="{F9B1C3F9-23CC-4D58-9FC4-73C1492C1645}" name="Outstanding Invoices/_x000a_Expenditures" dataDxfId="111" totalsRowDxfId="110" dataCellStyle="Currency" totalsRowCellStyle="Currency"/>
    <tableColumn id="23" xr3:uid="{9630B3E8-09A2-4882-A44E-9C40F451CBE2}" name="Total _x000a_Expenditures" dataDxfId="109" totalsRowDxfId="108" dataCellStyle="Currency" totalsRowCellStyle="Currency"/>
    <tableColumn id="31" xr3:uid="{68B6BDD2-97F8-4615-8909-3BAF7C705017}" name="Cost of Projects" dataDxfId="107" totalsRowDxfId="106" dataCellStyle="Currency" totalsRowCellStyle="Currency"/>
    <tableColumn id="24" xr3:uid="{E70354D0-B85A-4F2E-B611-922C0752C97E}" name="Expected Start_x000a_Date" dataDxfId="105" totalsRowDxfId="104"/>
    <tableColumn id="25" xr3:uid="{C106B01D-E435-494E-AAEE-6C9859E13BB7}" name="Expected Completion_x000a_Date" dataDxfId="103" totalsRowDxfId="102"/>
    <tableColumn id="26" xr3:uid="{FA0E7725-20CF-421D-9DC9-13666E804376}" name="Actual Start_x000a_Date" dataDxfId="101" totalsRowDxfId="100"/>
    <tableColumn id="27" xr3:uid="{21259C4C-26CE-4144-A1B2-604301676297}" name="Actual Completion_x000a_Date" dataDxfId="99" totalsRowDxfId="98"/>
    <tableColumn id="28" xr3:uid="{4B833C93-3707-4AC4-915F-F81DD21C1759}" name="Project Closed? _x000a_(Y/N)" totalsRowDxfId="97"/>
    <tableColumn id="30" xr3:uid="{C07EAC48-3111-48F3-A6DB-7A03CAB2F79D}" name="Date Closed in HUB" dataDxfId="96" totalsRowDxfId="95"/>
    <tableColumn id="29" xr3:uid="{215BF8A7-E141-4F75-9462-4B31704D1074}" name="Notes" dataDxfId="94" totalsRowDxfId="93"/>
    <tableColumn id="9" xr3:uid="{BBF57F65-AA10-40CA-8202-A76AF7049D86}" name="GPS Coordinates" dataDxfId="92" totalsRowDxfId="9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FE691B-DF5C-490F-9666-661CBF223A96}" name="Table13103" displayName="Table13103" ref="A1:AD44" totalsRowShown="0" headerRowDxfId="90" headerRowBorderDxfId="89">
  <autoFilter ref="A1:AD44" xr:uid="{A334C61E-5D5E-4E4F-9F7A-19202A45C06F}"/>
  <sortState xmlns:xlrd2="http://schemas.microsoft.com/office/spreadsheetml/2017/richdata2" ref="A2:AD44">
    <sortCondition ref="B1:B44"/>
  </sortState>
  <tableColumns count="30">
    <tableColumn id="1" xr3:uid="{931651A8-DBC1-4157-8BF9-190C8346FCBC}" name="District"/>
    <tableColumn id="2" xr3:uid="{1FE36228-801C-48E6-BFA7-820EAD8E4AFB}" name="County" dataDxfId="88"/>
    <tableColumn id="3" xr3:uid="{14C6EACA-4BD2-40C4-8FDB-10B36BC70A09}" name="Route" dataDxfId="87"/>
    <tableColumn id="4" xr3:uid="{AD1C6DF6-7525-4E64-A3D7-A7827BF6F129}" name="Phase" dataDxfId="86"/>
    <tableColumn id="6" xr3:uid="{46B96940-1132-459C-8477-2D43FC02D85A}" name="Length" dataDxfId="85"/>
    <tableColumn id="5" xr3:uid="{76CB744E-BB52-4E60-8E54-6D058E311A46}" name="Project Name" dataDxfId="84"/>
    <tableColumn id="7" xr3:uid="{135FFBAE-0A4A-4161-B444-5E958C4660E4}" name="State Project NO" dataDxfId="83"/>
    <tableColumn id="8" xr3:uid="{A64A40DD-5FBA-4CC3-909A-4188BB3A6AD2}" name="Program ID" dataDxfId="82"/>
    <tableColumn id="10" xr3:uid="{CE10D1AA-D153-484C-94DF-8BCCA61230B3}" name="State Forces_x000a_ or _x000a_PO" dataDxfId="81"/>
    <tableColumn id="11" xr3:uid="{B77306B7-F9C3-4866-B24C-D07AA7220D44}" name="Cost Estimate" dataDxfId="80"/>
    <tableColumn id="12" xr3:uid="{E5EF9FC3-F2E4-4FD8-A8D3-8A557B3C8176}" name="Project % _x000a_Complete" dataDxfId="79" dataCellStyle="Percent"/>
    <tableColumn id="13" xr3:uid="{1116C5A8-6B02-4B90-A9C2-311410DF151B}" name="Purchase Order _x000a_Number" dataDxfId="78"/>
    <tableColumn id="14" xr3:uid="{A20E1004-8B1D-4B77-8FED-985E043FB75C}" name="Purchase Order _x000a_Amount" dataDxfId="77" dataCellStyle="Currency"/>
    <tableColumn id="16" xr3:uid="{7B85A3D4-8E5C-464D-9E13-C13046B11BD1}" name="Original Authorization _x000a_Amount" dataDxfId="76" dataCellStyle="Currency"/>
    <tableColumn id="17" xr3:uid="{9072C21C-E4B1-4B66-9C77-4E796BF06B5C}" name="Authorization Amount _x000a_with _x000a_HUB CR's" dataDxfId="75" dataCellStyle="Currency"/>
    <tableColumn id="18" xr3:uid="{0C71C85C-4DE6-4C62-9C73-8DDE5772F2CD}" name="Labor" dataDxfId="74" dataCellStyle="Currency"/>
    <tableColumn id="19" xr3:uid="{556710AD-6F1A-42FF-AF8C-70CA3DD40FF3}" name="Equipment" dataDxfId="73" dataCellStyle="Currency"/>
    <tableColumn id="20" xr3:uid="{61AADF62-8624-49C1-9125-2230FF44EC9B}" name="Invoices" dataDxfId="72" dataCellStyle="Currency"/>
    <tableColumn id="21" xr3:uid="{7D890482-BA14-4CE0-836D-E0BB8DD5C583}" name="Materials" dataDxfId="71" dataCellStyle="Currency"/>
    <tableColumn id="22" xr3:uid="{E4FE4380-DAD1-4086-B565-D785E4EC63B9}" name="Outstanding Invoices/_x000a_Expenditures" dataDxfId="70" dataCellStyle="Currency"/>
    <tableColumn id="23" xr3:uid="{AB6B3D64-AC1B-4E01-9718-FD56E3C7C3F6}" name="Total _x000a_Expenditures" dataDxfId="69" dataCellStyle="Currency"/>
    <tableColumn id="31" xr3:uid="{3CB741B3-6E90-4F0A-A63D-7B2753D3BED6}" name="Cost of Projects" dataDxfId="68" dataCellStyle="Currency"/>
    <tableColumn id="24" xr3:uid="{AA60BB10-C654-4105-B673-022CBDDFE3C9}" name="Expected Start_x000a_Date" dataDxfId="67"/>
    <tableColumn id="25" xr3:uid="{0592A267-C32E-4A0F-A51A-72F0917E6677}" name="Expected Completion_x000a_Date" dataDxfId="66"/>
    <tableColumn id="26" xr3:uid="{7B6217E4-A555-4622-BC5B-11EA15DA08E4}" name="Actual Start_x000a_Date" dataDxfId="65"/>
    <tableColumn id="27" xr3:uid="{5676D6F9-9C7C-43A5-9F81-55F401C6C977}" name="Actual Completion_x000a_Date" dataDxfId="64"/>
    <tableColumn id="28" xr3:uid="{A0382656-0B15-4E02-A1BF-203AA0187643}" name="Project Closed? _x000a_(Y/N)"/>
    <tableColumn id="30" xr3:uid="{3B23FF19-542E-47FE-9C07-E68A537A4EA1}" name="Date Closed in HUB" dataDxfId="63"/>
    <tableColumn id="29" xr3:uid="{D2B139F4-8521-4DFA-8B8B-3F81340D8F85}" name="Notes" dataDxfId="62"/>
    <tableColumn id="9" xr3:uid="{E859EFE7-F75B-4773-A358-915D3020FC57}" name="GPS Coordinates" dataDxfId="6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ED8EDB9-A925-4A6F-A1EE-9E1385CE7C20}" name="Table131011" displayName="Table131011" ref="A1:AD20" totalsRowShown="0" headerRowDxfId="60" headerRowBorderDxfId="59">
  <autoFilter ref="A1:AD20" xr:uid="{A334C61E-5D5E-4E4F-9F7A-19202A45C06F}"/>
  <tableColumns count="30">
    <tableColumn id="1" xr3:uid="{6DC0D087-BD7E-4791-8CC8-A7C23B6F11F0}" name="District"/>
    <tableColumn id="2" xr3:uid="{325DF632-5830-4D61-BD4F-FDA64630B3E0}" name="County" dataDxfId="58"/>
    <tableColumn id="3" xr3:uid="{28EBFD70-77C1-452E-809F-1FCEF317A338}" name="Route" dataDxfId="57"/>
    <tableColumn id="4" xr3:uid="{64EF80E9-87D9-4CDF-B2C6-ECBFAC054F1D}" name="Phase" dataDxfId="56"/>
    <tableColumn id="6" xr3:uid="{38F3F299-B21B-4355-BA96-A58A469E2471}" name="Length" dataDxfId="55"/>
    <tableColumn id="5" xr3:uid="{11ED34F3-4E94-459A-BCCB-A73FCD6AECE2}" name="Project Name" dataDxfId="54"/>
    <tableColumn id="7" xr3:uid="{8A7740A4-84D7-43BC-B653-BF3A54AE71AE}" name="State Project NO" dataDxfId="53"/>
    <tableColumn id="8" xr3:uid="{1E2B72D1-B03B-4598-BDF1-C33F8015166B}" name="Program ID" dataDxfId="52"/>
    <tableColumn id="10" xr3:uid="{B27DCBA9-95D0-434A-9419-FE29868FF555}" name="State Forces_x000a_ or _x000a_PO" dataDxfId="51"/>
    <tableColumn id="11" xr3:uid="{D0723124-07D6-40CB-9B43-FF055B065567}" name="Cost Estimate" dataDxfId="50"/>
    <tableColumn id="12" xr3:uid="{228AFB7A-26AB-4FFA-B2CF-2BB3AE663601}" name="Project % _x000a_Complete" dataDxfId="49" dataCellStyle="Percent"/>
    <tableColumn id="13" xr3:uid="{381418EA-2432-4D23-BC22-36DFECDCFC7A}" name="Purchase Order _x000a_Number" dataDxfId="48"/>
    <tableColumn id="14" xr3:uid="{61D28D04-0097-41BE-B309-1A572C88D111}" name="Purchase Order _x000a_Amount" dataDxfId="47" dataCellStyle="Currency"/>
    <tableColumn id="16" xr3:uid="{3B40262C-8BCD-4EB0-A33E-48732D0EFBEF}" name="Original Authorization _x000a_Amount" dataDxfId="46" dataCellStyle="Currency"/>
    <tableColumn id="17" xr3:uid="{9D5C3F6C-6606-4684-BD5D-3FF9BDED6822}" name="Authorization Amount _x000a_with _x000a_HUB CR's" dataDxfId="45" dataCellStyle="Currency"/>
    <tableColumn id="18" xr3:uid="{F1499511-B6C1-4FE2-9E02-31033227E960}" name="Labor" dataDxfId="44" dataCellStyle="Currency"/>
    <tableColumn id="19" xr3:uid="{CC42B42F-4121-4AD6-BEE9-5AF3630795B8}" name="Equipment" dataDxfId="43" dataCellStyle="Currency"/>
    <tableColumn id="20" xr3:uid="{066E4A09-185F-4CD0-BE00-C4AAAFB7EC17}" name="Invoices" dataDxfId="42" dataCellStyle="Currency"/>
    <tableColumn id="21" xr3:uid="{83855310-B795-422A-A53E-0D942B50EF31}" name="Materials" dataDxfId="41" dataCellStyle="Currency"/>
    <tableColumn id="22" xr3:uid="{42B0E9DE-3588-408E-8324-B91AD0549517}" name="Outstanding Invoices/_x000a_Expenditures" dataDxfId="40" dataCellStyle="Currency"/>
    <tableColumn id="23" xr3:uid="{8844F3E9-A084-44A3-9F61-3431D913F3E4}" name="Total _x000a_Expenditures" dataDxfId="39" dataCellStyle="Currency"/>
    <tableColumn id="31" xr3:uid="{7441D672-E299-4FC9-8A36-7F7283C1A877}" name="Cost of Projects" dataDxfId="38" dataCellStyle="Currency"/>
    <tableColumn id="24" xr3:uid="{BE6DB2C4-E00B-46C1-B93B-3A927E8C473D}" name="Expected Start_x000a_Date" dataDxfId="37"/>
    <tableColumn id="25" xr3:uid="{BB089946-3B17-4F77-BF7E-1C0C562D5DB5}" name="Expected Completion_x000a_Date" dataDxfId="36"/>
    <tableColumn id="26" xr3:uid="{80BF1E6A-07FC-455B-8F93-692518DE28A8}" name="Actual Start_x000a_Date" dataDxfId="35"/>
    <tableColumn id="27" xr3:uid="{D3122230-A4A9-40E4-BF7F-72BCC0CCB919}" name="Actual Completion_x000a_Date" dataDxfId="34"/>
    <tableColumn id="28" xr3:uid="{313A7774-74EA-4A82-964C-20D28DE1DD29}" name="Project Closed? _x000a_(Y/N)"/>
    <tableColumn id="30" xr3:uid="{43D67318-984D-43D1-8BD6-C3DEC4F4C5FC}" name="Date Closed in HUB" dataDxfId="33"/>
    <tableColumn id="29" xr3:uid="{FB1CD0FA-E3EA-47B0-90D7-B5B6BACAE29E}" name="Notes" dataDxfId="32"/>
    <tableColumn id="9" xr3:uid="{2D29E85B-9D2A-47C1-88F3-28E3C7F3760C}" name="GPS Coordinates" dataDxfId="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C78E-CFD6-4F05-BA45-04143661F5F1}">
  <dimension ref="A6:H18"/>
  <sheetViews>
    <sheetView zoomScaleNormal="100" workbookViewId="0">
      <selection activeCell="I21" sqref="I21"/>
    </sheetView>
  </sheetViews>
  <sheetFormatPr defaultRowHeight="15" x14ac:dyDescent="0.25"/>
  <cols>
    <col min="1" max="1" width="9.7109375" bestFit="1" customWidth="1"/>
    <col min="2" max="2" width="15.85546875" hidden="1" customWidth="1"/>
    <col min="3" max="3" width="0" hidden="1" customWidth="1"/>
    <col min="4" max="4" width="3.85546875" hidden="1" customWidth="1"/>
    <col min="5" max="5" width="20.85546875" customWidth="1"/>
    <col min="6" max="6" width="8.42578125" customWidth="1"/>
    <col min="8" max="8" width="16.28515625" bestFit="1" customWidth="1"/>
  </cols>
  <sheetData>
    <row r="6" spans="1:8" x14ac:dyDescent="0.25">
      <c r="B6" s="76" t="s">
        <v>1820</v>
      </c>
      <c r="C6" s="76"/>
      <c r="E6" s="28" t="s">
        <v>1819</v>
      </c>
      <c r="F6" s="28" t="s">
        <v>4</v>
      </c>
      <c r="H6" s="28" t="s">
        <v>1852</v>
      </c>
    </row>
    <row r="7" spans="1:8" x14ac:dyDescent="0.25">
      <c r="A7" s="9" t="s">
        <v>1821</v>
      </c>
      <c r="B7" s="15">
        <v>11575000</v>
      </c>
      <c r="C7" s="51">
        <f t="shared" ref="C7:C16" si="0">B7/$B$18</f>
        <v>0.11575000000000001</v>
      </c>
      <c r="E7" s="30">
        <f t="shared" ref="E7:E16" si="1">C7*$E$18</f>
        <v>17362500</v>
      </c>
      <c r="F7">
        <f>Table13104[[#Totals],[Length]]</f>
        <v>120.97000000000001</v>
      </c>
      <c r="H7" s="30" t="e">
        <f>'D1'!#REF!</f>
        <v>#REF!</v>
      </c>
    </row>
    <row r="8" spans="1:8" x14ac:dyDescent="0.25">
      <c r="A8" s="9" t="s">
        <v>1822</v>
      </c>
      <c r="B8" s="15">
        <v>10120000</v>
      </c>
      <c r="C8" s="51">
        <f t="shared" si="0"/>
        <v>0.1012</v>
      </c>
      <c r="E8" s="30">
        <f t="shared" si="1"/>
        <v>15180000</v>
      </c>
      <c r="F8">
        <f>Table13108[[#Totals],[Length]]</f>
        <v>97.85</v>
      </c>
      <c r="H8" s="30" t="e">
        <f>'D2'!#REF!</f>
        <v>#REF!</v>
      </c>
    </row>
    <row r="9" spans="1:8" x14ac:dyDescent="0.25">
      <c r="A9" s="9" t="s">
        <v>1823</v>
      </c>
      <c r="B9" s="15">
        <v>10500000</v>
      </c>
      <c r="C9" s="51">
        <f t="shared" si="0"/>
        <v>0.105</v>
      </c>
      <c r="E9" s="30">
        <f t="shared" si="1"/>
        <v>15750000</v>
      </c>
      <c r="F9" s="47">
        <f>Table13107[[#Totals],[Length]]</f>
        <v>119.02000000000001</v>
      </c>
      <c r="H9" s="30" t="e">
        <f>'D3'!#REF!</f>
        <v>#REF!</v>
      </c>
    </row>
    <row r="10" spans="1:8" x14ac:dyDescent="0.25">
      <c r="A10" s="9" t="s">
        <v>1824</v>
      </c>
      <c r="B10" s="15">
        <v>12290000</v>
      </c>
      <c r="C10" s="51">
        <f t="shared" si="0"/>
        <v>0.1229</v>
      </c>
      <c r="E10" s="30">
        <f t="shared" si="1"/>
        <v>18435000</v>
      </c>
      <c r="F10" s="47">
        <f>'D4'!E81</f>
        <v>109.35999999999996</v>
      </c>
      <c r="H10" s="30" t="e">
        <f>'D4'!#REF!</f>
        <v>#REF!</v>
      </c>
    </row>
    <row r="11" spans="1:8" x14ac:dyDescent="0.25">
      <c r="A11" s="9" t="s">
        <v>1825</v>
      </c>
      <c r="B11" s="15">
        <v>11445000</v>
      </c>
      <c r="C11" s="51">
        <f t="shared" si="0"/>
        <v>0.11445</v>
      </c>
      <c r="E11" s="30">
        <f t="shared" si="1"/>
        <v>17167500</v>
      </c>
      <c r="F11" s="47">
        <f>'D5'!E48</f>
        <v>101.999</v>
      </c>
      <c r="H11" s="30" t="e">
        <f>'D5'!#REF!</f>
        <v>#REF!</v>
      </c>
    </row>
    <row r="12" spans="1:8" x14ac:dyDescent="0.25">
      <c r="A12" s="9" t="s">
        <v>1826</v>
      </c>
      <c r="B12" s="15">
        <v>6285000</v>
      </c>
      <c r="C12" s="51">
        <f t="shared" si="0"/>
        <v>6.2850000000000003E-2</v>
      </c>
      <c r="E12" s="30">
        <f t="shared" si="1"/>
        <v>9427500</v>
      </c>
      <c r="F12">
        <f>'D6'!G17</f>
        <v>41.019999999999996</v>
      </c>
      <c r="H12" s="30" t="e">
        <f>'D6'!#REF!</f>
        <v>#REF!</v>
      </c>
    </row>
    <row r="13" spans="1:8" x14ac:dyDescent="0.25">
      <c r="A13" s="9" t="s">
        <v>1827</v>
      </c>
      <c r="B13" s="15">
        <v>9080000</v>
      </c>
      <c r="C13" s="51">
        <f t="shared" si="0"/>
        <v>9.0800000000000006E-2</v>
      </c>
      <c r="E13" s="30">
        <f t="shared" si="1"/>
        <v>13620000</v>
      </c>
      <c r="F13">
        <f>Table13106[[#Totals],[Length]]</f>
        <v>100.50000000000001</v>
      </c>
      <c r="H13" s="30" t="e">
        <f>'D7'!#REF!</f>
        <v>#REF!</v>
      </c>
    </row>
    <row r="14" spans="1:8" x14ac:dyDescent="0.25">
      <c r="A14" s="9" t="s">
        <v>1828</v>
      </c>
      <c r="B14" s="15">
        <v>7320000</v>
      </c>
      <c r="C14" s="51">
        <f t="shared" si="0"/>
        <v>7.3200000000000001E-2</v>
      </c>
      <c r="E14" s="30">
        <f t="shared" si="1"/>
        <v>10980000</v>
      </c>
      <c r="F14">
        <f>'D8'!E44</f>
        <v>93.46</v>
      </c>
      <c r="H14" s="30" t="e">
        <f>'D8'!#REF!</f>
        <v>#REF!</v>
      </c>
    </row>
    <row r="15" spans="1:8" x14ac:dyDescent="0.25">
      <c r="A15" s="9" t="s">
        <v>1829</v>
      </c>
      <c r="B15" s="15">
        <v>11340000</v>
      </c>
      <c r="C15" s="51">
        <f t="shared" si="0"/>
        <v>0.1134</v>
      </c>
      <c r="E15" s="30">
        <f t="shared" si="1"/>
        <v>17010000</v>
      </c>
      <c r="F15" s="47">
        <f>'D9'!E20</f>
        <v>42.29999999999999</v>
      </c>
      <c r="H15" s="30" t="e">
        <f>'D9'!#REF!</f>
        <v>#REF!</v>
      </c>
    </row>
    <row r="16" spans="1:8" x14ac:dyDescent="0.25">
      <c r="A16" s="9" t="s">
        <v>1830</v>
      </c>
      <c r="B16" s="15">
        <v>10045000</v>
      </c>
      <c r="C16" s="51">
        <f t="shared" si="0"/>
        <v>0.10045</v>
      </c>
      <c r="E16" s="30">
        <f t="shared" si="1"/>
        <v>15067500</v>
      </c>
      <c r="F16" s="47">
        <f>'D10 '!E153</f>
        <v>146.57999999999993</v>
      </c>
      <c r="H16" s="30" t="e">
        <f>'D10 '!#REF!</f>
        <v>#REF!</v>
      </c>
    </row>
    <row r="18" spans="2:8" x14ac:dyDescent="0.25">
      <c r="B18" s="25">
        <v>100000000</v>
      </c>
      <c r="C18" s="50">
        <f>SUM(C7:C16)</f>
        <v>1</v>
      </c>
      <c r="E18" s="25">
        <v>150000000</v>
      </c>
      <c r="F18">
        <f>SUM(F7:F17)</f>
        <v>973.05899999999986</v>
      </c>
      <c r="H18" s="30" t="e">
        <f>SUM(H7:H16)</f>
        <v>#REF!</v>
      </c>
    </row>
  </sheetData>
  <mergeCells count="1">
    <mergeCell ref="B6:C6"/>
  </mergeCells>
  <printOptions gridLine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BA07D-19C4-4ED0-9C87-234A2C39D143}">
  <sheetPr>
    <pageSetUpPr fitToPage="1"/>
  </sheetPr>
  <dimension ref="A1:AJ23"/>
  <sheetViews>
    <sheetView zoomScale="85" zoomScaleNormal="85" workbookViewId="0">
      <selection activeCell="F32" sqref="F32"/>
    </sheetView>
  </sheetViews>
  <sheetFormatPr defaultRowHeight="15" x14ac:dyDescent="0.25"/>
  <cols>
    <col min="1" max="2" width="11.85546875" bestFit="1" customWidth="1"/>
    <col min="3" max="3" width="11.28515625" bestFit="1" customWidth="1"/>
    <col min="4" max="4" width="10.85546875" bestFit="1" customWidth="1"/>
    <col min="5" max="5" width="11.5703125" bestFit="1" customWidth="1"/>
    <col min="6" max="6" width="31.42578125" customWidth="1"/>
    <col min="7" max="7" width="21" hidden="1" customWidth="1"/>
    <col min="8" max="8" width="16.7109375" hidden="1" customWidth="1"/>
    <col min="9" max="9" width="16.28515625" hidden="1" customWidth="1"/>
    <col min="10" max="10" width="17.7109375" bestFit="1" customWidth="1"/>
    <col min="11" max="11" width="14.28515625" hidden="1" customWidth="1"/>
    <col min="12" max="12" width="18.5703125" hidden="1" customWidth="1"/>
    <col min="13" max="13" width="19.28515625" style="25" hidden="1" customWidth="1"/>
    <col min="14" max="15" width="17.85546875" hidden="1" customWidth="1"/>
    <col min="16" max="16" width="14.5703125" hidden="1" customWidth="1"/>
    <col min="17" max="17" width="15.28515625" hidden="1" customWidth="1"/>
    <col min="18" max="18" width="16.42578125" hidden="1" customWidth="1"/>
    <col min="19" max="19" width="14" hidden="1" customWidth="1"/>
    <col min="20" max="22" width="17.28515625" hidden="1" customWidth="1"/>
    <col min="23" max="23" width="13.7109375" hidden="1" customWidth="1"/>
    <col min="24" max="24" width="16" hidden="1" customWidth="1"/>
    <col min="25" max="25" width="15.7109375" hidden="1" customWidth="1"/>
    <col min="26" max="26" width="16" hidden="1" customWidth="1"/>
    <col min="27" max="27" width="12.5703125" hidden="1" customWidth="1"/>
    <col min="28" max="28" width="13.7109375" hidden="1" customWidth="1"/>
    <col min="29" max="29" width="125.5703125" hidden="1" customWidth="1"/>
    <col min="30" max="30" width="20.42578125" bestFit="1" customWidth="1"/>
    <col min="32" max="32" width="12.5703125" bestFit="1" customWidth="1"/>
    <col min="34" max="34" width="9.7109375" bestFit="1" customWidth="1"/>
    <col min="35" max="35" width="12.5703125" bestFit="1" customWidth="1"/>
  </cols>
  <sheetData>
    <row r="1" spans="1:36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6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26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1" t="s">
        <v>28</v>
      </c>
      <c r="AD1" s="27" t="s">
        <v>613</v>
      </c>
    </row>
    <row r="2" spans="1:36" x14ac:dyDescent="0.25">
      <c r="A2">
        <v>9</v>
      </c>
      <c r="B2" t="s">
        <v>1586</v>
      </c>
      <c r="C2" t="s">
        <v>1587</v>
      </c>
      <c r="D2" t="s">
        <v>616</v>
      </c>
      <c r="E2" s="47">
        <v>3.25</v>
      </c>
      <c r="F2" s="28" t="s">
        <v>1588</v>
      </c>
      <c r="G2" t="s">
        <v>1589</v>
      </c>
      <c r="H2" s="29"/>
      <c r="I2" t="s">
        <v>35</v>
      </c>
      <c r="J2" s="30">
        <v>1296341.8</v>
      </c>
      <c r="K2" s="31"/>
      <c r="M2" s="32"/>
      <c r="N2" s="25"/>
      <c r="O2" s="25"/>
      <c r="P2" s="25"/>
      <c r="Q2" s="25"/>
      <c r="R2" s="25"/>
      <c r="S2" s="25"/>
      <c r="T2" s="25"/>
      <c r="U2" s="25"/>
      <c r="V2" s="25"/>
      <c r="W2" s="33"/>
      <c r="X2" s="33"/>
      <c r="Y2" s="33"/>
      <c r="Z2" s="33"/>
      <c r="AB2" s="33"/>
      <c r="AC2" s="33"/>
      <c r="AD2" s="33" t="s">
        <v>1590</v>
      </c>
    </row>
    <row r="3" spans="1:36" x14ac:dyDescent="0.25">
      <c r="A3">
        <v>9</v>
      </c>
      <c r="B3" t="s">
        <v>1586</v>
      </c>
      <c r="C3" t="s">
        <v>1587</v>
      </c>
      <c r="D3" t="s">
        <v>616</v>
      </c>
      <c r="E3" s="47">
        <v>2.25</v>
      </c>
      <c r="F3" s="28" t="s">
        <v>1591</v>
      </c>
      <c r="G3" t="s">
        <v>1592</v>
      </c>
      <c r="H3" s="29"/>
      <c r="I3" t="s">
        <v>35</v>
      </c>
      <c r="J3" s="30">
        <v>897467.4</v>
      </c>
      <c r="K3" s="31"/>
      <c r="N3" s="25"/>
      <c r="O3" s="25"/>
      <c r="P3" s="25"/>
      <c r="Q3" s="25"/>
      <c r="R3" s="25"/>
      <c r="S3" s="25"/>
      <c r="T3" s="25"/>
      <c r="U3" s="25"/>
      <c r="V3" s="25"/>
      <c r="W3" s="33"/>
      <c r="X3" s="33"/>
      <c r="Y3" s="33"/>
      <c r="Z3" s="33"/>
      <c r="AB3" s="33"/>
      <c r="AC3" s="33"/>
      <c r="AD3" s="33" t="s">
        <v>1593</v>
      </c>
    </row>
    <row r="4" spans="1:36" x14ac:dyDescent="0.25">
      <c r="A4">
        <v>9</v>
      </c>
      <c r="B4" t="s">
        <v>1586</v>
      </c>
      <c r="C4" t="s">
        <v>1594</v>
      </c>
      <c r="D4" t="s">
        <v>616</v>
      </c>
      <c r="E4" s="47">
        <v>2.15</v>
      </c>
      <c r="F4" s="28" t="s">
        <v>1595</v>
      </c>
      <c r="G4" t="s">
        <v>1596</v>
      </c>
      <c r="H4" s="29"/>
      <c r="I4" t="s">
        <v>35</v>
      </c>
      <c r="J4" s="30">
        <v>857579.96</v>
      </c>
      <c r="K4" s="31"/>
      <c r="N4" s="25"/>
      <c r="O4" s="25"/>
      <c r="P4" s="25"/>
      <c r="Q4" s="25"/>
      <c r="R4" s="25"/>
      <c r="S4" s="25"/>
      <c r="T4" s="25"/>
      <c r="U4" s="25"/>
      <c r="V4" s="25"/>
      <c r="W4" s="33"/>
      <c r="X4" s="33"/>
      <c r="Y4" s="33"/>
      <c r="Z4" s="33"/>
      <c r="AB4" s="33"/>
      <c r="AC4" s="33"/>
      <c r="AD4" s="33" t="s">
        <v>1597</v>
      </c>
    </row>
    <row r="5" spans="1:36" x14ac:dyDescent="0.25">
      <c r="A5">
        <v>9</v>
      </c>
      <c r="B5" t="s">
        <v>1598</v>
      </c>
      <c r="C5" t="s">
        <v>1599</v>
      </c>
      <c r="D5" t="s">
        <v>616</v>
      </c>
      <c r="E5" s="47">
        <v>5.78</v>
      </c>
      <c r="F5" s="28" t="s">
        <v>1600</v>
      </c>
      <c r="G5" t="s">
        <v>1601</v>
      </c>
      <c r="H5" s="29"/>
      <c r="I5" t="s">
        <v>35</v>
      </c>
      <c r="J5" s="30">
        <v>2305494.0320000001</v>
      </c>
      <c r="K5" s="31"/>
      <c r="N5" s="25"/>
      <c r="O5" s="25"/>
      <c r="P5" s="25"/>
      <c r="Q5" s="25"/>
      <c r="R5" s="25"/>
      <c r="S5" s="25"/>
      <c r="T5" s="25"/>
      <c r="U5" s="25"/>
      <c r="V5" s="25"/>
      <c r="W5" s="33"/>
      <c r="X5" s="33"/>
      <c r="Y5" s="33"/>
      <c r="Z5" s="33"/>
      <c r="AB5" s="33"/>
      <c r="AC5" s="33"/>
      <c r="AD5" s="33" t="s">
        <v>1602</v>
      </c>
      <c r="AF5" s="30"/>
    </row>
    <row r="6" spans="1:36" x14ac:dyDescent="0.25">
      <c r="A6">
        <v>9</v>
      </c>
      <c r="B6" t="s">
        <v>1598</v>
      </c>
      <c r="C6" t="s">
        <v>1587</v>
      </c>
      <c r="D6" t="s">
        <v>616</v>
      </c>
      <c r="E6" s="47">
        <v>0.7</v>
      </c>
      <c r="F6" s="28" t="s">
        <v>1603</v>
      </c>
      <c r="G6" t="s">
        <v>1604</v>
      </c>
      <c r="H6" s="29"/>
      <c r="I6" t="s">
        <v>35</v>
      </c>
      <c r="J6" s="30">
        <v>279212.08</v>
      </c>
      <c r="K6" s="31"/>
      <c r="N6" s="25"/>
      <c r="O6" s="25"/>
      <c r="P6" s="25"/>
      <c r="Q6" s="25"/>
      <c r="R6" s="25"/>
      <c r="S6" s="25"/>
      <c r="T6" s="25"/>
      <c r="U6" s="25"/>
      <c r="V6" s="25"/>
      <c r="W6" s="33"/>
      <c r="X6" s="33"/>
      <c r="Y6" s="33"/>
      <c r="Z6" s="33"/>
      <c r="AB6" s="33"/>
      <c r="AC6" s="33"/>
      <c r="AD6" s="33" t="s">
        <v>1605</v>
      </c>
    </row>
    <row r="7" spans="1:36" x14ac:dyDescent="0.25">
      <c r="A7">
        <v>9</v>
      </c>
      <c r="B7" t="s">
        <v>1598</v>
      </c>
      <c r="C7" t="s">
        <v>1587</v>
      </c>
      <c r="D7" t="s">
        <v>616</v>
      </c>
      <c r="E7" s="47">
        <v>1.03</v>
      </c>
      <c r="F7" s="28" t="s">
        <v>1606</v>
      </c>
      <c r="G7" t="s">
        <v>1607</v>
      </c>
      <c r="H7" s="29"/>
      <c r="I7" t="s">
        <v>35</v>
      </c>
      <c r="J7" s="30">
        <v>410840.63200000004</v>
      </c>
      <c r="K7" s="31"/>
      <c r="N7" s="25"/>
      <c r="O7" s="25"/>
      <c r="P7" s="25"/>
      <c r="Q7" s="25"/>
      <c r="R7" s="25"/>
      <c r="S7" s="25"/>
      <c r="T7" s="25"/>
      <c r="U7" s="25"/>
      <c r="V7" s="25"/>
      <c r="W7" s="33"/>
      <c r="X7" s="33"/>
      <c r="Y7" s="33"/>
      <c r="Z7" s="33"/>
      <c r="AB7" s="33"/>
      <c r="AC7" s="33"/>
      <c r="AD7" s="33" t="s">
        <v>1608</v>
      </c>
    </row>
    <row r="8" spans="1:36" x14ac:dyDescent="0.25">
      <c r="A8">
        <v>9</v>
      </c>
      <c r="B8" t="s">
        <v>1609</v>
      </c>
      <c r="C8" t="s">
        <v>1610</v>
      </c>
      <c r="D8" t="s">
        <v>616</v>
      </c>
      <c r="E8" s="47">
        <v>4.04</v>
      </c>
      <c r="F8" s="28" t="s">
        <v>1611</v>
      </c>
      <c r="G8" t="s">
        <v>1612</v>
      </c>
      <c r="H8" s="29"/>
      <c r="I8" t="s">
        <v>35</v>
      </c>
      <c r="J8" s="30">
        <v>1611452.5760000001</v>
      </c>
      <c r="K8" s="31"/>
      <c r="N8" s="25"/>
      <c r="O8" s="25"/>
      <c r="P8" s="25"/>
      <c r="Q8" s="25"/>
      <c r="R8" s="25"/>
      <c r="S8" s="25"/>
      <c r="T8" s="25"/>
      <c r="U8" s="25"/>
      <c r="V8" s="25"/>
      <c r="W8" s="33"/>
      <c r="X8" s="33"/>
      <c r="Y8" s="33"/>
      <c r="Z8" s="33"/>
      <c r="AB8" s="33"/>
      <c r="AC8" s="33"/>
      <c r="AD8" s="33" t="s">
        <v>1613</v>
      </c>
    </row>
    <row r="9" spans="1:36" x14ac:dyDescent="0.25">
      <c r="A9">
        <v>9</v>
      </c>
      <c r="B9" t="s">
        <v>1614</v>
      </c>
      <c r="C9" t="s">
        <v>1615</v>
      </c>
      <c r="D9" t="s">
        <v>616</v>
      </c>
      <c r="E9" s="47">
        <v>3.56</v>
      </c>
      <c r="F9" s="28" t="s">
        <v>1616</v>
      </c>
      <c r="G9" t="s">
        <v>1617</v>
      </c>
      <c r="H9" s="29"/>
      <c r="I9" t="s">
        <v>35</v>
      </c>
      <c r="J9" s="30">
        <v>1419992.8640000001</v>
      </c>
      <c r="K9" s="31"/>
      <c r="N9" s="25"/>
      <c r="O9" s="25"/>
      <c r="P9" s="25"/>
      <c r="Q9" s="25"/>
      <c r="R9" s="25"/>
      <c r="S9" s="25"/>
      <c r="T9" s="25"/>
      <c r="U9" s="25"/>
      <c r="V9" s="25"/>
      <c r="W9" s="33"/>
      <c r="X9" s="33"/>
      <c r="Y9" s="33"/>
      <c r="Z9" s="33"/>
      <c r="AB9" s="33"/>
      <c r="AC9" s="33"/>
      <c r="AD9" s="33" t="s">
        <v>1618</v>
      </c>
    </row>
    <row r="10" spans="1:36" x14ac:dyDescent="0.25">
      <c r="A10">
        <v>9</v>
      </c>
      <c r="B10" t="s">
        <v>1614</v>
      </c>
      <c r="C10" t="s">
        <v>1619</v>
      </c>
      <c r="D10" t="s">
        <v>616</v>
      </c>
      <c r="E10" s="47">
        <v>1.63</v>
      </c>
      <c r="F10" s="28" t="s">
        <v>1620</v>
      </c>
      <c r="G10" t="s">
        <v>1621</v>
      </c>
      <c r="H10" s="29"/>
      <c r="I10" t="s">
        <v>35</v>
      </c>
      <c r="J10" s="30">
        <v>650165.272</v>
      </c>
      <c r="K10" s="31"/>
      <c r="N10" s="25"/>
      <c r="O10" s="25"/>
      <c r="P10" s="25"/>
      <c r="Q10" s="25"/>
      <c r="R10" s="25"/>
      <c r="S10" s="25"/>
      <c r="T10" s="25"/>
      <c r="U10" s="25"/>
      <c r="V10" s="25"/>
      <c r="W10" s="33"/>
      <c r="X10" s="33"/>
      <c r="Y10" s="33"/>
      <c r="Z10" s="33"/>
      <c r="AB10" s="33"/>
      <c r="AC10" s="33"/>
      <c r="AD10" s="33" t="s">
        <v>1622</v>
      </c>
    </row>
    <row r="11" spans="1:36" x14ac:dyDescent="0.25">
      <c r="A11">
        <v>9</v>
      </c>
      <c r="B11" t="s">
        <v>1623</v>
      </c>
      <c r="C11" t="s">
        <v>1610</v>
      </c>
      <c r="D11" t="s">
        <v>616</v>
      </c>
      <c r="E11" s="47">
        <v>2.44</v>
      </c>
      <c r="F11" s="28" t="s">
        <v>1624</v>
      </c>
      <c r="G11" t="s">
        <v>1625</v>
      </c>
      <c r="H11" s="29"/>
      <c r="I11" t="s">
        <v>35</v>
      </c>
      <c r="J11" s="30">
        <v>973253.53600000008</v>
      </c>
      <c r="K11" s="31"/>
      <c r="N11" s="25"/>
      <c r="O11" s="25"/>
      <c r="P11" s="25"/>
      <c r="Q11" s="25"/>
      <c r="R11" s="25"/>
      <c r="S11" s="25"/>
      <c r="T11" s="25"/>
      <c r="U11" s="25"/>
      <c r="V11" s="25"/>
      <c r="W11" s="33"/>
      <c r="X11" s="33"/>
      <c r="Y11" s="33"/>
      <c r="Z11" s="33"/>
      <c r="AB11" s="33"/>
      <c r="AC11" s="33"/>
      <c r="AD11" s="33" t="s">
        <v>1626</v>
      </c>
      <c r="AF11" s="30"/>
      <c r="AG11" s="47"/>
    </row>
    <row r="12" spans="1:36" x14ac:dyDescent="0.25">
      <c r="A12">
        <v>9</v>
      </c>
      <c r="B12" t="s">
        <v>1623</v>
      </c>
      <c r="C12" t="s">
        <v>1627</v>
      </c>
      <c r="D12" t="s">
        <v>616</v>
      </c>
      <c r="E12" s="47">
        <v>1.1599999999999999</v>
      </c>
      <c r="F12" s="28" t="s">
        <v>1628</v>
      </c>
      <c r="G12" t="s">
        <v>1629</v>
      </c>
      <c r="H12" s="29"/>
      <c r="I12" t="s">
        <v>35</v>
      </c>
      <c r="J12" s="30">
        <v>638199.85</v>
      </c>
      <c r="K12" s="31"/>
      <c r="M12" s="32"/>
      <c r="N12" s="25"/>
      <c r="O12" s="25"/>
      <c r="P12" s="25"/>
      <c r="Q12" s="25"/>
      <c r="R12" s="25"/>
      <c r="S12" s="25"/>
      <c r="T12" s="25"/>
      <c r="U12" s="25"/>
      <c r="V12" s="25"/>
      <c r="W12" s="33"/>
      <c r="X12" s="33"/>
      <c r="Y12" s="33"/>
      <c r="Z12" s="33"/>
      <c r="AB12" s="33"/>
      <c r="AC12" s="33"/>
      <c r="AD12" s="33" t="s">
        <v>1630</v>
      </c>
      <c r="AH12" s="47"/>
      <c r="AI12" s="30"/>
      <c r="AJ12" s="30"/>
    </row>
    <row r="13" spans="1:36" x14ac:dyDescent="0.25">
      <c r="E13" s="47"/>
      <c r="F13" s="28"/>
      <c r="H13" s="29"/>
      <c r="J13" s="30"/>
      <c r="K13" s="31"/>
      <c r="N13" s="25"/>
      <c r="O13" s="25"/>
      <c r="P13" s="25"/>
      <c r="Q13" s="25"/>
      <c r="R13" s="25"/>
      <c r="S13" s="25"/>
      <c r="T13" s="25"/>
      <c r="U13" s="25"/>
      <c r="V13" s="25"/>
      <c r="W13" s="33"/>
      <c r="X13" s="33"/>
      <c r="Y13" s="33"/>
      <c r="Z13" s="33"/>
      <c r="AB13" s="33"/>
      <c r="AC13" s="33"/>
      <c r="AD13" s="33"/>
    </row>
    <row r="14" spans="1:36" x14ac:dyDescent="0.25">
      <c r="A14">
        <v>9</v>
      </c>
      <c r="B14" t="s">
        <v>1586</v>
      </c>
      <c r="C14" t="s">
        <v>1631</v>
      </c>
      <c r="D14" t="s">
        <v>616</v>
      </c>
      <c r="E14" s="47">
        <v>2.9</v>
      </c>
      <c r="F14" s="28" t="s">
        <v>1632</v>
      </c>
      <c r="G14" t="s">
        <v>1633</v>
      </c>
      <c r="H14" s="29"/>
      <c r="I14" t="s">
        <v>35</v>
      </c>
      <c r="J14" s="30">
        <v>1149056.56</v>
      </c>
      <c r="K14" s="31"/>
      <c r="M14" s="32"/>
      <c r="N14" s="25"/>
      <c r="O14" s="25"/>
      <c r="P14" s="25"/>
      <c r="Q14" s="25"/>
      <c r="R14" s="25"/>
      <c r="S14" s="25"/>
      <c r="T14" s="25"/>
      <c r="U14" s="25"/>
      <c r="V14" s="25"/>
      <c r="W14" s="33"/>
      <c r="X14" s="33"/>
      <c r="Y14" s="33"/>
      <c r="Z14" s="33"/>
      <c r="AB14" s="33"/>
      <c r="AC14" s="33"/>
      <c r="AD14" s="33" t="s">
        <v>1634</v>
      </c>
    </row>
    <row r="15" spans="1:36" x14ac:dyDescent="0.25">
      <c r="A15">
        <v>9</v>
      </c>
      <c r="B15" t="s">
        <v>1586</v>
      </c>
      <c r="C15" t="s">
        <v>1631</v>
      </c>
      <c r="D15" t="s">
        <v>616</v>
      </c>
      <c r="E15" s="47">
        <v>0.84</v>
      </c>
      <c r="F15" s="28" t="s">
        <v>1635</v>
      </c>
      <c r="G15" t="s">
        <v>1636</v>
      </c>
      <c r="H15" s="29"/>
      <c r="I15" t="s">
        <v>35</v>
      </c>
      <c r="J15" s="30">
        <v>332830.17600000004</v>
      </c>
      <c r="K15" s="31"/>
      <c r="M15" s="32"/>
      <c r="N15" s="25"/>
      <c r="O15" s="25"/>
      <c r="P15" s="25"/>
      <c r="Q15" s="25"/>
      <c r="R15" s="25"/>
      <c r="S15" s="25"/>
      <c r="T15" s="25"/>
      <c r="U15" s="25"/>
      <c r="V15" s="25"/>
      <c r="W15" s="33"/>
      <c r="X15" s="33"/>
      <c r="Y15" s="33"/>
      <c r="Z15" s="33"/>
      <c r="AB15" s="33"/>
      <c r="AC15" s="33"/>
      <c r="AD15" s="33" t="s">
        <v>1637</v>
      </c>
    </row>
    <row r="16" spans="1:36" x14ac:dyDescent="0.25">
      <c r="A16">
        <v>9</v>
      </c>
      <c r="B16" t="s">
        <v>1598</v>
      </c>
      <c r="C16" t="s">
        <v>1638</v>
      </c>
      <c r="D16" t="s">
        <v>616</v>
      </c>
      <c r="E16" s="47">
        <v>3.83</v>
      </c>
      <c r="F16" s="28" t="s">
        <v>1639</v>
      </c>
      <c r="G16" t="s">
        <v>1640</v>
      </c>
      <c r="H16" s="29"/>
      <c r="I16" t="s">
        <v>35</v>
      </c>
      <c r="J16" s="30">
        <v>1517547.1120000002</v>
      </c>
      <c r="K16" s="31"/>
      <c r="M16" s="32"/>
      <c r="N16" s="25"/>
      <c r="O16" s="25"/>
      <c r="P16" s="25"/>
      <c r="Q16" s="25"/>
      <c r="R16" s="25"/>
      <c r="S16" s="25"/>
      <c r="T16" s="25"/>
      <c r="U16" s="25"/>
      <c r="V16" s="25"/>
      <c r="W16" s="33"/>
      <c r="X16" s="33"/>
      <c r="Y16" s="33"/>
      <c r="Z16" s="33"/>
      <c r="AB16" s="33"/>
      <c r="AC16" s="33"/>
      <c r="AD16" s="33" t="s">
        <v>1641</v>
      </c>
    </row>
    <row r="17" spans="1:35" x14ac:dyDescent="0.25">
      <c r="A17">
        <v>9</v>
      </c>
      <c r="B17" t="s">
        <v>1609</v>
      </c>
      <c r="C17" t="s">
        <v>1642</v>
      </c>
      <c r="D17" t="s">
        <v>616</v>
      </c>
      <c r="E17" s="47">
        <v>1.98</v>
      </c>
      <c r="F17" s="28" t="s">
        <v>1643</v>
      </c>
      <c r="G17" t="s">
        <v>1644</v>
      </c>
      <c r="H17" s="29"/>
      <c r="I17" t="s">
        <v>35</v>
      </c>
      <c r="J17" s="30">
        <v>784528.272</v>
      </c>
      <c r="K17" s="31"/>
      <c r="N17" s="25"/>
      <c r="O17" s="25"/>
      <c r="P17" s="25"/>
      <c r="Q17" s="25"/>
      <c r="R17" s="25"/>
      <c r="S17" s="25"/>
      <c r="T17" s="25"/>
      <c r="U17" s="25"/>
      <c r="V17" s="25"/>
      <c r="W17" s="33"/>
      <c r="X17" s="33"/>
      <c r="Y17" s="33"/>
      <c r="Z17" s="33"/>
      <c r="AB17" s="33"/>
      <c r="AC17" s="33"/>
      <c r="AD17" s="33" t="s">
        <v>1645</v>
      </c>
    </row>
    <row r="18" spans="1:35" x14ac:dyDescent="0.25">
      <c r="A18">
        <v>9</v>
      </c>
      <c r="B18" t="s">
        <v>1614</v>
      </c>
      <c r="C18" t="s">
        <v>1646</v>
      </c>
      <c r="D18" t="s">
        <v>616</v>
      </c>
      <c r="E18" s="47">
        <v>2.78</v>
      </c>
      <c r="F18" s="28" t="s">
        <v>1647</v>
      </c>
      <c r="G18" t="s">
        <v>1648</v>
      </c>
      <c r="H18" s="29"/>
      <c r="I18" t="s">
        <v>35</v>
      </c>
      <c r="J18" s="30">
        <v>1101509.392</v>
      </c>
      <c r="K18" s="31"/>
      <c r="M18" s="32"/>
      <c r="N18" s="25"/>
      <c r="O18" s="25"/>
      <c r="P18" s="25"/>
      <c r="Q18" s="25"/>
      <c r="R18" s="25"/>
      <c r="S18" s="25"/>
      <c r="T18" s="25"/>
      <c r="U18" s="25"/>
      <c r="V18" s="25"/>
      <c r="W18" s="33"/>
      <c r="X18" s="33"/>
      <c r="Y18" s="33"/>
      <c r="Z18" s="33"/>
      <c r="AB18" s="33"/>
      <c r="AC18" s="33"/>
      <c r="AD18" s="33" t="s">
        <v>1649</v>
      </c>
    </row>
    <row r="19" spans="1:35" x14ac:dyDescent="0.25">
      <c r="A19">
        <v>9</v>
      </c>
      <c r="B19" t="s">
        <v>1623</v>
      </c>
      <c r="C19" t="s">
        <v>1610</v>
      </c>
      <c r="D19" t="s">
        <v>616</v>
      </c>
      <c r="E19" s="47">
        <v>1.98</v>
      </c>
      <c r="F19" s="28" t="s">
        <v>1650</v>
      </c>
      <c r="G19" t="s">
        <v>1651</v>
      </c>
      <c r="H19" s="29"/>
      <c r="I19" t="s">
        <v>35</v>
      </c>
      <c r="J19" s="30">
        <v>784528.49</v>
      </c>
      <c r="K19" s="31"/>
      <c r="M19" s="32"/>
      <c r="N19" s="25"/>
      <c r="O19" s="25"/>
      <c r="P19" s="25"/>
      <c r="Q19" s="25"/>
      <c r="R19" s="25"/>
      <c r="S19" s="25"/>
      <c r="T19" s="25"/>
      <c r="U19" s="25"/>
      <c r="V19" s="25"/>
      <c r="W19" s="33"/>
      <c r="X19" s="33"/>
      <c r="Y19" s="33"/>
      <c r="Z19" s="33"/>
      <c r="AB19" s="33"/>
      <c r="AC19" s="33"/>
      <c r="AD19" s="33" t="s">
        <v>1652</v>
      </c>
    </row>
    <row r="20" spans="1:35" ht="15.75" x14ac:dyDescent="0.25">
      <c r="A20" s="87"/>
      <c r="B20" s="87"/>
      <c r="C20" s="87"/>
      <c r="D20" s="89"/>
      <c r="E20" s="96">
        <f>SUM(E2:E19)</f>
        <v>42.29999999999999</v>
      </c>
      <c r="F20" s="77"/>
      <c r="G20" s="89"/>
      <c r="H20" s="91"/>
      <c r="I20" s="87"/>
      <c r="J20" s="92"/>
      <c r="K20" s="93"/>
      <c r="L20" s="87"/>
      <c r="M20" s="82"/>
      <c r="N20" s="94"/>
      <c r="O20" s="94"/>
      <c r="P20" s="94"/>
      <c r="Q20" s="94"/>
      <c r="R20" s="94"/>
      <c r="S20" s="94"/>
      <c r="T20" s="94"/>
      <c r="U20" s="94"/>
      <c r="V20" s="94"/>
      <c r="W20" s="95"/>
      <c r="X20" s="95"/>
      <c r="Y20" s="95"/>
      <c r="Z20" s="95"/>
      <c r="AA20" s="87"/>
      <c r="AB20" s="95"/>
      <c r="AC20" s="95"/>
      <c r="AD20" s="95"/>
    </row>
    <row r="22" spans="1:35" x14ac:dyDescent="0.25">
      <c r="AI22" s="30"/>
    </row>
    <row r="23" spans="1:35" x14ac:dyDescent="0.25">
      <c r="AI23" s="30"/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BC28-8038-4576-821E-08AE24827401}">
  <sheetPr>
    <pageSetUpPr fitToPage="1"/>
  </sheetPr>
  <dimension ref="A1:AE153"/>
  <sheetViews>
    <sheetView zoomScale="85" zoomScaleNormal="85" workbookViewId="0">
      <selection activeCell="AL148" sqref="AL148"/>
    </sheetView>
  </sheetViews>
  <sheetFormatPr defaultRowHeight="15" x14ac:dyDescent="0.25"/>
  <cols>
    <col min="1" max="2" width="11.85546875" bestFit="1" customWidth="1"/>
    <col min="3" max="3" width="15.42578125" bestFit="1" customWidth="1"/>
    <col min="4" max="4" width="10.85546875" bestFit="1" customWidth="1"/>
    <col min="5" max="5" width="11.5703125" bestFit="1" customWidth="1"/>
    <col min="6" max="6" width="30.7109375" customWidth="1"/>
    <col min="7" max="7" width="21" hidden="1" customWidth="1"/>
    <col min="8" max="8" width="16.7109375" hidden="1" customWidth="1"/>
    <col min="9" max="9" width="16.28515625" hidden="1" customWidth="1"/>
    <col min="10" max="10" width="17.7109375" bestFit="1" customWidth="1"/>
    <col min="11" max="11" width="14.28515625" hidden="1" customWidth="1"/>
    <col min="12" max="12" width="18.5703125" hidden="1" customWidth="1"/>
    <col min="13" max="13" width="19.28515625" style="25" hidden="1" customWidth="1"/>
    <col min="14" max="15" width="17.85546875" hidden="1" customWidth="1"/>
    <col min="16" max="16" width="14.5703125" hidden="1" customWidth="1"/>
    <col min="17" max="17" width="15.28515625" hidden="1" customWidth="1"/>
    <col min="18" max="18" width="16.42578125" hidden="1" customWidth="1"/>
    <col min="19" max="19" width="14" hidden="1" customWidth="1"/>
    <col min="20" max="22" width="17.28515625" hidden="1" customWidth="1"/>
    <col min="23" max="23" width="13.7109375" hidden="1" customWidth="1"/>
    <col min="24" max="24" width="16" hidden="1" customWidth="1"/>
    <col min="25" max="25" width="15.7109375" hidden="1" customWidth="1"/>
    <col min="26" max="26" width="16" hidden="1" customWidth="1"/>
    <col min="27" max="27" width="12.5703125" hidden="1" customWidth="1"/>
    <col min="28" max="28" width="13.7109375" hidden="1" customWidth="1"/>
    <col min="29" max="29" width="125.5703125" hidden="1" customWidth="1"/>
    <col min="30" max="31" width="30.7109375" customWidth="1"/>
  </cols>
  <sheetData>
    <row r="1" spans="1:3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2" t="s">
        <v>28</v>
      </c>
      <c r="AD1" s="5" t="s">
        <v>29</v>
      </c>
      <c r="AE1" s="5" t="s">
        <v>30</v>
      </c>
    </row>
    <row r="2" spans="1:31" x14ac:dyDescent="0.25">
      <c r="A2" s="105">
        <v>10</v>
      </c>
      <c r="B2" s="84" t="s">
        <v>31</v>
      </c>
      <c r="C2" s="84" t="s">
        <v>32</v>
      </c>
      <c r="D2" s="105" t="s">
        <v>33</v>
      </c>
      <c r="E2" s="85">
        <v>0.12</v>
      </c>
      <c r="F2" s="84" t="s">
        <v>34</v>
      </c>
      <c r="G2" s="105"/>
      <c r="H2" s="106"/>
      <c r="I2" s="107" t="s">
        <v>35</v>
      </c>
      <c r="J2" s="86">
        <v>70000</v>
      </c>
      <c r="K2" s="108"/>
      <c r="L2" s="105"/>
      <c r="M2" s="109"/>
      <c r="N2" s="110"/>
      <c r="O2" s="110"/>
      <c r="P2" s="110"/>
      <c r="Q2" s="110"/>
      <c r="R2" s="110"/>
      <c r="S2" s="110"/>
      <c r="T2" s="110"/>
      <c r="U2" s="110"/>
      <c r="V2" s="110"/>
      <c r="W2" s="111"/>
      <c r="X2" s="111"/>
      <c r="Y2" s="111"/>
      <c r="Z2" s="111"/>
      <c r="AA2" s="105"/>
      <c r="AB2" s="111"/>
      <c r="AC2" s="111"/>
      <c r="AD2" s="107" t="s">
        <v>36</v>
      </c>
      <c r="AE2" s="112" t="s">
        <v>37</v>
      </c>
    </row>
    <row r="3" spans="1:31" x14ac:dyDescent="0.25">
      <c r="A3" s="105" t="s">
        <v>38</v>
      </c>
      <c r="B3" s="84"/>
      <c r="C3" s="84" t="s">
        <v>39</v>
      </c>
      <c r="D3" s="105" t="s">
        <v>33</v>
      </c>
      <c r="E3" s="85">
        <v>0.14000000000000001</v>
      </c>
      <c r="F3" s="84" t="s">
        <v>40</v>
      </c>
      <c r="G3" s="105"/>
      <c r="H3" s="106"/>
      <c r="I3" s="107" t="s">
        <v>38</v>
      </c>
      <c r="J3" s="86"/>
      <c r="K3" s="108"/>
      <c r="L3" s="105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  <c r="X3" s="111"/>
      <c r="Y3" s="111"/>
      <c r="Z3" s="111"/>
      <c r="AA3" s="105"/>
      <c r="AB3" s="111"/>
      <c r="AC3" s="111"/>
      <c r="AD3" s="112" t="s">
        <v>41</v>
      </c>
      <c r="AE3" s="112" t="s">
        <v>42</v>
      </c>
    </row>
    <row r="4" spans="1:31" x14ac:dyDescent="0.25">
      <c r="A4" s="105" t="s">
        <v>38</v>
      </c>
      <c r="B4" s="84"/>
      <c r="C4" s="84" t="s">
        <v>43</v>
      </c>
      <c r="D4" s="105" t="s">
        <v>33</v>
      </c>
      <c r="E4" s="85">
        <v>0.49</v>
      </c>
      <c r="F4" s="84" t="s">
        <v>44</v>
      </c>
      <c r="G4" s="105"/>
      <c r="H4" s="106"/>
      <c r="I4" s="107" t="s">
        <v>38</v>
      </c>
      <c r="J4" s="86"/>
      <c r="K4" s="108"/>
      <c r="L4" s="105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1"/>
      <c r="X4" s="111"/>
      <c r="Y4" s="111"/>
      <c r="Z4" s="111"/>
      <c r="AA4" s="105"/>
      <c r="AB4" s="111"/>
      <c r="AC4" s="111"/>
      <c r="AD4" s="112" t="s">
        <v>45</v>
      </c>
      <c r="AE4" s="112" t="s">
        <v>46</v>
      </c>
    </row>
    <row r="5" spans="1:31" x14ac:dyDescent="0.25">
      <c r="A5" s="105" t="s">
        <v>38</v>
      </c>
      <c r="B5" s="84"/>
      <c r="C5" s="84" t="s">
        <v>47</v>
      </c>
      <c r="D5" s="105" t="s">
        <v>33</v>
      </c>
      <c r="E5" s="85">
        <v>0.03</v>
      </c>
      <c r="F5" s="84" t="s">
        <v>44</v>
      </c>
      <c r="G5" s="105"/>
      <c r="H5" s="106"/>
      <c r="I5" s="107" t="s">
        <v>38</v>
      </c>
      <c r="J5" s="86"/>
      <c r="K5" s="108"/>
      <c r="L5" s="105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11"/>
      <c r="Y5" s="111"/>
      <c r="Z5" s="111"/>
      <c r="AA5" s="105"/>
      <c r="AB5" s="111"/>
      <c r="AC5" s="111"/>
      <c r="AD5" s="112" t="s">
        <v>48</v>
      </c>
      <c r="AE5" s="112" t="s">
        <v>49</v>
      </c>
    </row>
    <row r="6" spans="1:31" x14ac:dyDescent="0.25">
      <c r="A6" s="105" t="s">
        <v>38</v>
      </c>
      <c r="B6" s="84"/>
      <c r="C6" s="84" t="s">
        <v>50</v>
      </c>
      <c r="D6" s="105" t="s">
        <v>33</v>
      </c>
      <c r="E6" s="85">
        <v>0.38</v>
      </c>
      <c r="F6" s="84" t="s">
        <v>51</v>
      </c>
      <c r="G6" s="105"/>
      <c r="H6" s="106"/>
      <c r="I6" s="107" t="s">
        <v>52</v>
      </c>
      <c r="J6" s="86"/>
      <c r="K6" s="108"/>
      <c r="L6" s="105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111"/>
      <c r="Y6" s="111"/>
      <c r="Z6" s="111"/>
      <c r="AA6" s="105"/>
      <c r="AB6" s="111"/>
      <c r="AC6" s="111"/>
      <c r="AD6" s="107" t="s">
        <v>53</v>
      </c>
      <c r="AE6" s="112" t="s">
        <v>54</v>
      </c>
    </row>
    <row r="7" spans="1:31" x14ac:dyDescent="0.25">
      <c r="A7" s="105">
        <v>10</v>
      </c>
      <c r="B7" s="84" t="s">
        <v>31</v>
      </c>
      <c r="C7" s="84" t="s">
        <v>55</v>
      </c>
      <c r="D7" s="105" t="s">
        <v>33</v>
      </c>
      <c r="E7" s="85">
        <v>1.54</v>
      </c>
      <c r="F7" s="84" t="s">
        <v>56</v>
      </c>
      <c r="G7" s="105"/>
      <c r="H7" s="106"/>
      <c r="I7" s="107" t="s">
        <v>35</v>
      </c>
      <c r="J7" s="86">
        <v>290000</v>
      </c>
      <c r="K7" s="108"/>
      <c r="L7" s="105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1"/>
      <c r="X7" s="111"/>
      <c r="Y7" s="111"/>
      <c r="Z7" s="111"/>
      <c r="AA7" s="105"/>
      <c r="AB7" s="111"/>
      <c r="AC7" s="111"/>
      <c r="AD7" s="112" t="s">
        <v>57</v>
      </c>
      <c r="AE7" s="112" t="s">
        <v>58</v>
      </c>
    </row>
    <row r="8" spans="1:31" x14ac:dyDescent="0.25">
      <c r="A8" s="105" t="s">
        <v>38</v>
      </c>
      <c r="B8" s="84"/>
      <c r="C8" s="84" t="s">
        <v>59</v>
      </c>
      <c r="D8" s="105" t="s">
        <v>33</v>
      </c>
      <c r="E8" s="85">
        <v>0.21</v>
      </c>
      <c r="F8" s="84" t="s">
        <v>60</v>
      </c>
      <c r="G8" s="105"/>
      <c r="H8" s="106"/>
      <c r="I8" s="107" t="s">
        <v>38</v>
      </c>
      <c r="J8" s="86"/>
      <c r="K8" s="108"/>
      <c r="L8" s="105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111"/>
      <c r="Y8" s="111"/>
      <c r="Z8" s="111"/>
      <c r="AA8" s="105"/>
      <c r="AB8" s="111"/>
      <c r="AC8" s="111"/>
      <c r="AD8" s="112" t="s">
        <v>61</v>
      </c>
      <c r="AE8" s="112" t="s">
        <v>62</v>
      </c>
    </row>
    <row r="9" spans="1:31" x14ac:dyDescent="0.25">
      <c r="A9" s="105" t="s">
        <v>38</v>
      </c>
      <c r="B9" s="84"/>
      <c r="C9" s="84" t="s">
        <v>63</v>
      </c>
      <c r="D9" s="105" t="s">
        <v>33</v>
      </c>
      <c r="E9" s="85">
        <v>0.09</v>
      </c>
      <c r="F9" s="84" t="s">
        <v>64</v>
      </c>
      <c r="G9" s="105"/>
      <c r="H9" s="106"/>
      <c r="I9" s="107" t="s">
        <v>38</v>
      </c>
      <c r="J9" s="86"/>
      <c r="K9" s="108"/>
      <c r="L9" s="105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111"/>
      <c r="Y9" s="111"/>
      <c r="Z9" s="111"/>
      <c r="AA9" s="105"/>
      <c r="AB9" s="111"/>
      <c r="AC9" s="111"/>
      <c r="AD9" s="112" t="s">
        <v>65</v>
      </c>
      <c r="AE9" s="112" t="s">
        <v>66</v>
      </c>
    </row>
    <row r="10" spans="1:31" x14ac:dyDescent="0.25">
      <c r="A10" s="105" t="s">
        <v>38</v>
      </c>
      <c r="B10" s="84"/>
      <c r="C10" s="84" t="s">
        <v>67</v>
      </c>
      <c r="D10" s="105" t="s">
        <v>33</v>
      </c>
      <c r="E10" s="85">
        <v>0.19</v>
      </c>
      <c r="F10" s="84" t="s">
        <v>68</v>
      </c>
      <c r="G10" s="105"/>
      <c r="H10" s="106"/>
      <c r="I10" s="107" t="s">
        <v>38</v>
      </c>
      <c r="J10" s="86"/>
      <c r="K10" s="108"/>
      <c r="L10" s="105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1"/>
      <c r="X10" s="111"/>
      <c r="Y10" s="111"/>
      <c r="Z10" s="111"/>
      <c r="AA10" s="105"/>
      <c r="AB10" s="111"/>
      <c r="AC10" s="111"/>
      <c r="AD10" s="112" t="s">
        <v>69</v>
      </c>
      <c r="AE10" s="112" t="s">
        <v>70</v>
      </c>
    </row>
    <row r="11" spans="1:31" x14ac:dyDescent="0.25">
      <c r="A11" s="105" t="s">
        <v>38</v>
      </c>
      <c r="B11" s="84"/>
      <c r="C11" s="84" t="s">
        <v>71</v>
      </c>
      <c r="D11" s="105" t="s">
        <v>33</v>
      </c>
      <c r="E11" s="85">
        <v>0.22</v>
      </c>
      <c r="F11" s="84" t="s">
        <v>72</v>
      </c>
      <c r="G11" s="105"/>
      <c r="H11" s="106"/>
      <c r="I11" s="107" t="s">
        <v>38</v>
      </c>
      <c r="J11" s="86"/>
      <c r="K11" s="108"/>
      <c r="L11" s="105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1"/>
      <c r="X11" s="111"/>
      <c r="Y11" s="111"/>
      <c r="Z11" s="111"/>
      <c r="AA11" s="105"/>
      <c r="AB11" s="111"/>
      <c r="AC11" s="111"/>
      <c r="AD11" s="112" t="s">
        <v>73</v>
      </c>
      <c r="AE11" s="112" t="s">
        <v>74</v>
      </c>
    </row>
    <row r="12" spans="1:31" x14ac:dyDescent="0.25">
      <c r="A12" s="105">
        <v>10</v>
      </c>
      <c r="B12" s="84" t="s">
        <v>31</v>
      </c>
      <c r="C12" s="84" t="s">
        <v>75</v>
      </c>
      <c r="D12" s="105" t="s">
        <v>33</v>
      </c>
      <c r="E12" s="85">
        <v>0.34</v>
      </c>
      <c r="F12" s="84" t="s">
        <v>76</v>
      </c>
      <c r="G12" s="105"/>
      <c r="H12" s="106"/>
      <c r="I12" s="107" t="s">
        <v>35</v>
      </c>
      <c r="J12" s="86">
        <v>150000</v>
      </c>
      <c r="K12" s="108"/>
      <c r="L12" s="105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11"/>
      <c r="Y12" s="111"/>
      <c r="Z12" s="111"/>
      <c r="AA12" s="105"/>
      <c r="AB12" s="111"/>
      <c r="AC12" s="111"/>
      <c r="AD12" s="112" t="s">
        <v>77</v>
      </c>
      <c r="AE12" s="112" t="s">
        <v>78</v>
      </c>
    </row>
    <row r="13" spans="1:31" x14ac:dyDescent="0.25">
      <c r="A13" s="105" t="s">
        <v>38</v>
      </c>
      <c r="B13" s="84"/>
      <c r="C13" s="84" t="s">
        <v>79</v>
      </c>
      <c r="D13" s="105" t="s">
        <v>33</v>
      </c>
      <c r="E13" s="85">
        <v>0.15</v>
      </c>
      <c r="F13" s="84" t="s">
        <v>80</v>
      </c>
      <c r="G13" s="105"/>
      <c r="H13" s="106"/>
      <c r="I13" s="107" t="s">
        <v>38</v>
      </c>
      <c r="J13" s="86"/>
      <c r="K13" s="108"/>
      <c r="L13" s="105"/>
      <c r="M13" s="109"/>
      <c r="N13" s="110"/>
      <c r="O13" s="110"/>
      <c r="P13" s="110"/>
      <c r="Q13" s="110"/>
      <c r="R13" s="110"/>
      <c r="S13" s="110"/>
      <c r="T13" s="110"/>
      <c r="U13" s="110"/>
      <c r="V13" s="110"/>
      <c r="W13" s="111"/>
      <c r="X13" s="111"/>
      <c r="Y13" s="111"/>
      <c r="Z13" s="111"/>
      <c r="AA13" s="105"/>
      <c r="AB13" s="111"/>
      <c r="AC13" s="111"/>
      <c r="AD13" s="112" t="s">
        <v>81</v>
      </c>
      <c r="AE13" s="112" t="s">
        <v>82</v>
      </c>
    </row>
    <row r="14" spans="1:31" x14ac:dyDescent="0.25">
      <c r="A14" s="105" t="s">
        <v>38</v>
      </c>
      <c r="B14" s="84"/>
      <c r="C14" s="84" t="s">
        <v>83</v>
      </c>
      <c r="D14" s="105" t="s">
        <v>33</v>
      </c>
      <c r="E14" s="85">
        <v>0.14000000000000001</v>
      </c>
      <c r="F14" s="84" t="s">
        <v>84</v>
      </c>
      <c r="G14" s="105"/>
      <c r="H14" s="106"/>
      <c r="I14" s="107" t="s">
        <v>38</v>
      </c>
      <c r="J14" s="86"/>
      <c r="K14" s="108"/>
      <c r="L14" s="105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1"/>
      <c r="X14" s="111"/>
      <c r="Y14" s="111"/>
      <c r="Z14" s="111"/>
      <c r="AA14" s="105"/>
      <c r="AB14" s="111"/>
      <c r="AC14" s="111"/>
      <c r="AD14" s="113" t="s">
        <v>85</v>
      </c>
      <c r="AE14" s="112" t="s">
        <v>86</v>
      </c>
    </row>
    <row r="15" spans="1:31" x14ac:dyDescent="0.25">
      <c r="A15" s="105" t="s">
        <v>38</v>
      </c>
      <c r="B15" s="84"/>
      <c r="C15" s="84" t="s">
        <v>87</v>
      </c>
      <c r="D15" s="105" t="s">
        <v>33</v>
      </c>
      <c r="E15" s="85">
        <v>0.09</v>
      </c>
      <c r="F15" s="84" t="s">
        <v>88</v>
      </c>
      <c r="G15" s="105"/>
      <c r="H15" s="106"/>
      <c r="I15" s="107" t="s">
        <v>38</v>
      </c>
      <c r="J15" s="86"/>
      <c r="K15" s="108"/>
      <c r="L15" s="105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  <c r="X15" s="111"/>
      <c r="Y15" s="111"/>
      <c r="Z15" s="111"/>
      <c r="AA15" s="105"/>
      <c r="AB15" s="111"/>
      <c r="AC15" s="111"/>
      <c r="AD15" s="112" t="s">
        <v>89</v>
      </c>
      <c r="AE15" s="112" t="s">
        <v>90</v>
      </c>
    </row>
    <row r="16" spans="1:31" x14ac:dyDescent="0.25">
      <c r="A16" s="105" t="s">
        <v>38</v>
      </c>
      <c r="B16" s="84"/>
      <c r="C16" s="84" t="s">
        <v>91</v>
      </c>
      <c r="D16" s="105" t="s">
        <v>33</v>
      </c>
      <c r="E16" s="85">
        <v>0.22</v>
      </c>
      <c r="F16" s="84" t="s">
        <v>92</v>
      </c>
      <c r="G16" s="105"/>
      <c r="H16" s="106"/>
      <c r="I16" s="107" t="s">
        <v>38</v>
      </c>
      <c r="J16" s="86"/>
      <c r="K16" s="108"/>
      <c r="L16" s="105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/>
      <c r="X16" s="111"/>
      <c r="Y16" s="111"/>
      <c r="Z16" s="111"/>
      <c r="AA16" s="105"/>
      <c r="AB16" s="111"/>
      <c r="AC16" s="111"/>
      <c r="AD16" s="112" t="s">
        <v>93</v>
      </c>
      <c r="AE16" s="112" t="s">
        <v>94</v>
      </c>
    </row>
    <row r="17" spans="1:31" x14ac:dyDescent="0.25">
      <c r="A17" s="105" t="s">
        <v>38</v>
      </c>
      <c r="B17" s="84"/>
      <c r="C17" s="84" t="s">
        <v>95</v>
      </c>
      <c r="D17" s="105" t="s">
        <v>33</v>
      </c>
      <c r="E17" s="85">
        <v>0.27</v>
      </c>
      <c r="F17" s="84" t="s">
        <v>96</v>
      </c>
      <c r="G17" s="105"/>
      <c r="H17" s="106"/>
      <c r="I17" s="107" t="s">
        <v>38</v>
      </c>
      <c r="J17" s="86"/>
      <c r="K17" s="108"/>
      <c r="L17" s="105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  <c r="X17" s="111"/>
      <c r="Y17" s="111"/>
      <c r="Z17" s="111"/>
      <c r="AA17" s="105"/>
      <c r="AB17" s="111"/>
      <c r="AC17" s="111"/>
      <c r="AD17" s="112" t="s">
        <v>97</v>
      </c>
      <c r="AE17" s="112" t="s">
        <v>98</v>
      </c>
    </row>
    <row r="18" spans="1:31" x14ac:dyDescent="0.25">
      <c r="A18" s="105" t="s">
        <v>38</v>
      </c>
      <c r="B18" s="84"/>
      <c r="C18" s="84" t="s">
        <v>99</v>
      </c>
      <c r="D18" s="105" t="s">
        <v>33</v>
      </c>
      <c r="E18" s="85">
        <v>0.25</v>
      </c>
      <c r="F18" s="84" t="s">
        <v>100</v>
      </c>
      <c r="G18" s="105"/>
      <c r="H18" s="106"/>
      <c r="I18" s="107" t="s">
        <v>38</v>
      </c>
      <c r="J18" s="86"/>
      <c r="K18" s="108"/>
      <c r="L18" s="105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  <c r="X18" s="111"/>
      <c r="Y18" s="111"/>
      <c r="Z18" s="111"/>
      <c r="AA18" s="105"/>
      <c r="AB18" s="111"/>
      <c r="AC18" s="111"/>
      <c r="AD18" s="112" t="s">
        <v>101</v>
      </c>
      <c r="AE18" s="112" t="s">
        <v>102</v>
      </c>
    </row>
    <row r="19" spans="1:31" x14ac:dyDescent="0.25">
      <c r="A19" s="105" t="s">
        <v>38</v>
      </c>
      <c r="B19" s="84"/>
      <c r="C19" s="84" t="s">
        <v>103</v>
      </c>
      <c r="D19" s="105" t="s">
        <v>33</v>
      </c>
      <c r="E19" s="85">
        <v>0.1</v>
      </c>
      <c r="F19" s="84" t="s">
        <v>104</v>
      </c>
      <c r="G19" s="105"/>
      <c r="H19" s="106"/>
      <c r="I19" s="107" t="s">
        <v>38</v>
      </c>
      <c r="J19" s="86"/>
      <c r="K19" s="108"/>
      <c r="L19" s="105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111"/>
      <c r="Y19" s="111"/>
      <c r="Z19" s="111"/>
      <c r="AA19" s="105"/>
      <c r="AB19" s="111"/>
      <c r="AC19" s="111"/>
      <c r="AD19" s="112" t="s">
        <v>105</v>
      </c>
      <c r="AE19" s="112" t="s">
        <v>106</v>
      </c>
    </row>
    <row r="20" spans="1:31" x14ac:dyDescent="0.25">
      <c r="A20" s="105" t="s">
        <v>38</v>
      </c>
      <c r="B20" s="84"/>
      <c r="C20" s="84" t="s">
        <v>107</v>
      </c>
      <c r="D20" s="105" t="s">
        <v>33</v>
      </c>
      <c r="E20" s="85">
        <v>0.1</v>
      </c>
      <c r="F20" s="84" t="s">
        <v>108</v>
      </c>
      <c r="G20" s="105"/>
      <c r="H20" s="106"/>
      <c r="I20" s="107" t="s">
        <v>38</v>
      </c>
      <c r="J20" s="86"/>
      <c r="K20" s="108"/>
      <c r="L20" s="105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1"/>
      <c r="Y20" s="111"/>
      <c r="Z20" s="111"/>
      <c r="AA20" s="105"/>
      <c r="AB20" s="111"/>
      <c r="AC20" s="111"/>
      <c r="AD20" s="112" t="s">
        <v>109</v>
      </c>
      <c r="AE20" s="112" t="s">
        <v>110</v>
      </c>
    </row>
    <row r="21" spans="1:31" x14ac:dyDescent="0.25">
      <c r="A21" s="105" t="s">
        <v>38</v>
      </c>
      <c r="B21" s="84"/>
      <c r="C21" s="84" t="s">
        <v>111</v>
      </c>
      <c r="D21" s="105" t="s">
        <v>33</v>
      </c>
      <c r="E21" s="85">
        <v>0.1</v>
      </c>
      <c r="F21" s="84" t="s">
        <v>112</v>
      </c>
      <c r="G21" s="105"/>
      <c r="H21" s="106"/>
      <c r="I21" s="107" t="s">
        <v>38</v>
      </c>
      <c r="J21" s="86"/>
      <c r="K21" s="108"/>
      <c r="L21" s="105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  <c r="X21" s="111"/>
      <c r="Y21" s="111"/>
      <c r="Z21" s="111"/>
      <c r="AA21" s="105"/>
      <c r="AB21" s="111"/>
      <c r="AC21" s="111"/>
      <c r="AD21" s="112" t="s">
        <v>113</v>
      </c>
      <c r="AE21" s="112" t="s">
        <v>114</v>
      </c>
    </row>
    <row r="22" spans="1:31" x14ac:dyDescent="0.25">
      <c r="A22" s="105" t="s">
        <v>38</v>
      </c>
      <c r="B22" s="84"/>
      <c r="C22" s="84" t="s">
        <v>115</v>
      </c>
      <c r="D22" s="105" t="s">
        <v>33</v>
      </c>
      <c r="E22" s="85">
        <v>7.0000000000000007E-2</v>
      </c>
      <c r="F22" s="84" t="s">
        <v>116</v>
      </c>
      <c r="G22" s="105"/>
      <c r="H22" s="106"/>
      <c r="I22" s="107" t="s">
        <v>38</v>
      </c>
      <c r="J22" s="86"/>
      <c r="K22" s="108"/>
      <c r="L22" s="105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1"/>
      <c r="X22" s="111"/>
      <c r="Y22" s="111"/>
      <c r="Z22" s="111"/>
      <c r="AA22" s="105"/>
      <c r="AB22" s="111"/>
      <c r="AC22" s="111"/>
      <c r="AD22" s="112" t="s">
        <v>117</v>
      </c>
      <c r="AE22" s="112" t="s">
        <v>118</v>
      </c>
    </row>
    <row r="23" spans="1:31" x14ac:dyDescent="0.25">
      <c r="A23" s="105" t="s">
        <v>38</v>
      </c>
      <c r="B23" s="84"/>
      <c r="C23" s="84" t="s">
        <v>119</v>
      </c>
      <c r="D23" s="105" t="s">
        <v>33</v>
      </c>
      <c r="E23" s="85">
        <v>0.13</v>
      </c>
      <c r="F23" s="84" t="s">
        <v>120</v>
      </c>
      <c r="G23" s="105"/>
      <c r="H23" s="106"/>
      <c r="I23" s="107" t="s">
        <v>38</v>
      </c>
      <c r="J23" s="86"/>
      <c r="K23" s="108"/>
      <c r="L23" s="105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  <c r="X23" s="111"/>
      <c r="Y23" s="111"/>
      <c r="Z23" s="111"/>
      <c r="AA23" s="105"/>
      <c r="AB23" s="111"/>
      <c r="AC23" s="111"/>
      <c r="AD23" s="112" t="s">
        <v>121</v>
      </c>
      <c r="AE23" s="112" t="s">
        <v>122</v>
      </c>
    </row>
    <row r="24" spans="1:31" x14ac:dyDescent="0.25">
      <c r="A24" s="105">
        <v>10</v>
      </c>
      <c r="B24" s="84" t="s">
        <v>31</v>
      </c>
      <c r="C24" s="84" t="s">
        <v>123</v>
      </c>
      <c r="D24" s="105" t="s">
        <v>33</v>
      </c>
      <c r="E24" s="85">
        <v>1.84</v>
      </c>
      <c r="F24" s="84" t="s">
        <v>124</v>
      </c>
      <c r="G24" s="105"/>
      <c r="H24" s="106"/>
      <c r="I24" s="107" t="s">
        <v>35</v>
      </c>
      <c r="J24" s="86">
        <v>670000</v>
      </c>
      <c r="K24" s="108"/>
      <c r="L24" s="105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1"/>
      <c r="X24" s="111"/>
      <c r="Y24" s="111"/>
      <c r="Z24" s="111"/>
      <c r="AA24" s="105"/>
      <c r="AB24" s="111"/>
      <c r="AC24" s="111"/>
      <c r="AD24" s="112" t="s">
        <v>125</v>
      </c>
      <c r="AE24" s="112" t="s">
        <v>126</v>
      </c>
    </row>
    <row r="25" spans="1:31" x14ac:dyDescent="0.25">
      <c r="A25" s="105" t="s">
        <v>38</v>
      </c>
      <c r="B25" s="84"/>
      <c r="C25" s="84" t="s">
        <v>127</v>
      </c>
      <c r="D25" s="105" t="s">
        <v>33</v>
      </c>
      <c r="E25" s="85">
        <v>1.75</v>
      </c>
      <c r="F25" s="84" t="s">
        <v>128</v>
      </c>
      <c r="G25" s="105"/>
      <c r="H25" s="106"/>
      <c r="I25" s="107" t="s">
        <v>38</v>
      </c>
      <c r="J25" s="86"/>
      <c r="K25" s="108"/>
      <c r="L25" s="105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1"/>
      <c r="X25" s="111"/>
      <c r="Y25" s="111"/>
      <c r="Z25" s="111"/>
      <c r="AA25" s="105"/>
      <c r="AB25" s="111"/>
      <c r="AC25" s="111"/>
      <c r="AD25" s="112" t="s">
        <v>129</v>
      </c>
      <c r="AE25" s="112" t="s">
        <v>130</v>
      </c>
    </row>
    <row r="26" spans="1:31" x14ac:dyDescent="0.25">
      <c r="A26" s="105" t="s">
        <v>38</v>
      </c>
      <c r="B26" s="84"/>
      <c r="C26" s="84" t="s">
        <v>127</v>
      </c>
      <c r="D26" s="105" t="s">
        <v>33</v>
      </c>
      <c r="E26" s="85">
        <v>1.47</v>
      </c>
      <c r="F26" s="84" t="s">
        <v>131</v>
      </c>
      <c r="G26" s="105"/>
      <c r="H26" s="106"/>
      <c r="I26" s="107" t="s">
        <v>38</v>
      </c>
      <c r="J26" s="86"/>
      <c r="K26" s="108"/>
      <c r="L26" s="105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1"/>
      <c r="X26" s="111"/>
      <c r="Y26" s="111"/>
      <c r="Z26" s="111"/>
      <c r="AA26" s="105"/>
      <c r="AB26" s="111"/>
      <c r="AC26" s="111"/>
      <c r="AD26" s="112" t="s">
        <v>132</v>
      </c>
      <c r="AE26" s="112" t="s">
        <v>133</v>
      </c>
    </row>
    <row r="27" spans="1:31" x14ac:dyDescent="0.25">
      <c r="A27" s="105">
        <v>10</v>
      </c>
      <c r="B27" s="84" t="s">
        <v>31</v>
      </c>
      <c r="C27" s="84" t="s">
        <v>134</v>
      </c>
      <c r="D27" s="105" t="s">
        <v>33</v>
      </c>
      <c r="E27" s="85">
        <v>3.7</v>
      </c>
      <c r="F27" s="84" t="s">
        <v>135</v>
      </c>
      <c r="G27" s="105"/>
      <c r="H27" s="106"/>
      <c r="I27" s="107" t="s">
        <v>35</v>
      </c>
      <c r="J27" s="86">
        <v>720000</v>
      </c>
      <c r="K27" s="108"/>
      <c r="L27" s="105"/>
      <c r="M27" s="109"/>
      <c r="N27" s="110"/>
      <c r="O27" s="110"/>
      <c r="P27" s="110"/>
      <c r="Q27" s="110"/>
      <c r="R27" s="110"/>
      <c r="S27" s="110"/>
      <c r="T27" s="110"/>
      <c r="U27" s="110"/>
      <c r="V27" s="110"/>
      <c r="W27" s="111"/>
      <c r="X27" s="111"/>
      <c r="Y27" s="111"/>
      <c r="Z27" s="111"/>
      <c r="AA27" s="105"/>
      <c r="AB27" s="111"/>
      <c r="AC27" s="111"/>
      <c r="AD27" s="107" t="s">
        <v>136</v>
      </c>
      <c r="AE27" s="107" t="s">
        <v>137</v>
      </c>
    </row>
    <row r="28" spans="1:31" x14ac:dyDescent="0.25">
      <c r="A28" s="105">
        <v>10</v>
      </c>
      <c r="B28" s="84" t="s">
        <v>31</v>
      </c>
      <c r="C28" s="84" t="s">
        <v>138</v>
      </c>
      <c r="D28" s="105" t="s">
        <v>33</v>
      </c>
      <c r="E28" s="85">
        <v>6.19</v>
      </c>
      <c r="F28" s="84" t="s">
        <v>139</v>
      </c>
      <c r="G28" s="105"/>
      <c r="H28" s="106"/>
      <c r="I28" s="107" t="s">
        <v>35</v>
      </c>
      <c r="J28" s="86">
        <v>470000</v>
      </c>
      <c r="K28" s="108"/>
      <c r="L28" s="105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1"/>
      <c r="X28" s="111"/>
      <c r="Y28" s="111"/>
      <c r="Z28" s="111"/>
      <c r="AA28" s="105"/>
      <c r="AB28" s="111"/>
      <c r="AC28" s="111"/>
      <c r="AD28" s="107" t="s">
        <v>140</v>
      </c>
      <c r="AE28" s="107" t="s">
        <v>141</v>
      </c>
    </row>
    <row r="29" spans="1:31" x14ac:dyDescent="0.25">
      <c r="A29" s="105">
        <v>10</v>
      </c>
      <c r="B29" s="84" t="s">
        <v>31</v>
      </c>
      <c r="C29" s="84" t="s">
        <v>142</v>
      </c>
      <c r="D29" s="105" t="s">
        <v>33</v>
      </c>
      <c r="E29" s="85">
        <v>1.1499999999999999</v>
      </c>
      <c r="F29" s="84" t="s">
        <v>143</v>
      </c>
      <c r="G29" s="105"/>
      <c r="H29" s="106"/>
      <c r="I29" s="107" t="s">
        <v>35</v>
      </c>
      <c r="J29" s="86">
        <v>765000</v>
      </c>
      <c r="K29" s="108"/>
      <c r="L29" s="105"/>
      <c r="M29" s="109"/>
      <c r="N29" s="110"/>
      <c r="O29" s="110"/>
      <c r="P29" s="110"/>
      <c r="Q29" s="110"/>
      <c r="R29" s="110"/>
      <c r="S29" s="110"/>
      <c r="T29" s="110"/>
      <c r="U29" s="110"/>
      <c r="V29" s="110"/>
      <c r="W29" s="111"/>
      <c r="X29" s="111"/>
      <c r="Y29" s="111"/>
      <c r="Z29" s="111"/>
      <c r="AA29" s="105"/>
      <c r="AB29" s="111"/>
      <c r="AC29" s="111"/>
      <c r="AD29" s="112" t="s">
        <v>144</v>
      </c>
      <c r="AE29" s="112" t="s">
        <v>145</v>
      </c>
    </row>
    <row r="30" spans="1:31" x14ac:dyDescent="0.25">
      <c r="A30" s="105" t="s">
        <v>38</v>
      </c>
      <c r="B30" s="84"/>
      <c r="C30" s="84" t="s">
        <v>146</v>
      </c>
      <c r="D30" s="105" t="s">
        <v>33</v>
      </c>
      <c r="E30" s="85">
        <v>3.25</v>
      </c>
      <c r="F30" s="84" t="s">
        <v>147</v>
      </c>
      <c r="G30" s="105"/>
      <c r="H30" s="106"/>
      <c r="I30" s="107" t="s">
        <v>38</v>
      </c>
      <c r="J30" s="86"/>
      <c r="K30" s="108"/>
      <c r="L30" s="105"/>
      <c r="M30" s="109"/>
      <c r="N30" s="110"/>
      <c r="O30" s="110"/>
      <c r="P30" s="110"/>
      <c r="Q30" s="110"/>
      <c r="R30" s="110"/>
      <c r="S30" s="110"/>
      <c r="T30" s="110"/>
      <c r="U30" s="110"/>
      <c r="V30" s="110"/>
      <c r="W30" s="111"/>
      <c r="X30" s="111"/>
      <c r="Y30" s="111"/>
      <c r="Z30" s="111"/>
      <c r="AA30" s="105"/>
      <c r="AB30" s="111"/>
      <c r="AC30" s="111"/>
      <c r="AD30" s="112" t="s">
        <v>148</v>
      </c>
      <c r="AE30" s="112" t="s">
        <v>149</v>
      </c>
    </row>
    <row r="31" spans="1:31" x14ac:dyDescent="0.25">
      <c r="A31" s="105" t="s">
        <v>38</v>
      </c>
      <c r="B31" s="84"/>
      <c r="C31" s="84" t="s">
        <v>150</v>
      </c>
      <c r="D31" s="105" t="s">
        <v>33</v>
      </c>
      <c r="E31" s="85">
        <v>2.7</v>
      </c>
      <c r="F31" s="84" t="s">
        <v>151</v>
      </c>
      <c r="G31" s="105"/>
      <c r="H31" s="106"/>
      <c r="I31" s="107" t="s">
        <v>38</v>
      </c>
      <c r="J31" s="86"/>
      <c r="K31" s="108"/>
      <c r="L31" s="105"/>
      <c r="M31" s="109"/>
      <c r="N31" s="110"/>
      <c r="O31" s="110"/>
      <c r="P31" s="110"/>
      <c r="Q31" s="110"/>
      <c r="R31" s="110"/>
      <c r="S31" s="110"/>
      <c r="T31" s="110"/>
      <c r="U31" s="110"/>
      <c r="V31" s="110"/>
      <c r="W31" s="111"/>
      <c r="X31" s="111"/>
      <c r="Y31" s="111"/>
      <c r="Z31" s="111"/>
      <c r="AA31" s="105"/>
      <c r="AB31" s="111"/>
      <c r="AC31" s="111"/>
      <c r="AD31" s="112" t="s">
        <v>152</v>
      </c>
      <c r="AE31" s="112" t="s">
        <v>153</v>
      </c>
    </row>
    <row r="32" spans="1:31" x14ac:dyDescent="0.25">
      <c r="A32" s="105" t="s">
        <v>38</v>
      </c>
      <c r="B32" s="84"/>
      <c r="C32" s="84" t="s">
        <v>154</v>
      </c>
      <c r="D32" s="105" t="s">
        <v>33</v>
      </c>
      <c r="E32" s="85">
        <v>0.35</v>
      </c>
      <c r="F32" s="84" t="s">
        <v>155</v>
      </c>
      <c r="G32" s="105"/>
      <c r="H32" s="106"/>
      <c r="I32" s="107" t="s">
        <v>38</v>
      </c>
      <c r="J32" s="86"/>
      <c r="K32" s="108"/>
      <c r="L32" s="105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111"/>
      <c r="Y32" s="111"/>
      <c r="Z32" s="111"/>
      <c r="AA32" s="105"/>
      <c r="AB32" s="111"/>
      <c r="AC32" s="111"/>
      <c r="AD32" s="112" t="s">
        <v>156</v>
      </c>
      <c r="AE32" s="112" t="s">
        <v>157</v>
      </c>
    </row>
    <row r="33" spans="1:31" x14ac:dyDescent="0.25">
      <c r="A33" s="105" t="s">
        <v>38</v>
      </c>
      <c r="B33" s="84"/>
      <c r="C33" s="84" t="s">
        <v>158</v>
      </c>
      <c r="D33" s="105" t="s">
        <v>33</v>
      </c>
      <c r="E33" s="85">
        <v>0.16</v>
      </c>
      <c r="F33" s="84" t="s">
        <v>159</v>
      </c>
      <c r="G33" s="105"/>
      <c r="H33" s="106"/>
      <c r="I33" s="107" t="s">
        <v>38</v>
      </c>
      <c r="J33" s="86"/>
      <c r="K33" s="108"/>
      <c r="L33" s="105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1"/>
      <c r="X33" s="111"/>
      <c r="Y33" s="111"/>
      <c r="Z33" s="111"/>
      <c r="AA33" s="105"/>
      <c r="AB33" s="111"/>
      <c r="AC33" s="111"/>
      <c r="AD33" s="112" t="s">
        <v>160</v>
      </c>
      <c r="AE33" s="112" t="s">
        <v>161</v>
      </c>
    </row>
    <row r="34" spans="1:31" x14ac:dyDescent="0.25">
      <c r="A34" s="105">
        <v>10</v>
      </c>
      <c r="B34" s="84" t="s">
        <v>31</v>
      </c>
      <c r="C34" s="84" t="s">
        <v>162</v>
      </c>
      <c r="D34" s="105" t="s">
        <v>33</v>
      </c>
      <c r="E34" s="85">
        <v>0.44</v>
      </c>
      <c r="F34" s="84" t="s">
        <v>163</v>
      </c>
      <c r="G34" s="105"/>
      <c r="H34" s="106"/>
      <c r="I34" s="107" t="s">
        <v>35</v>
      </c>
      <c r="J34" s="86">
        <v>90000</v>
      </c>
      <c r="K34" s="108"/>
      <c r="L34" s="105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1"/>
      <c r="X34" s="111"/>
      <c r="Y34" s="111"/>
      <c r="Z34" s="111"/>
      <c r="AA34" s="105"/>
      <c r="AB34" s="111"/>
      <c r="AC34" s="111"/>
      <c r="AD34" s="112" t="s">
        <v>164</v>
      </c>
      <c r="AE34" s="112" t="s">
        <v>165</v>
      </c>
    </row>
    <row r="35" spans="1:31" x14ac:dyDescent="0.25">
      <c r="A35" s="105" t="s">
        <v>38</v>
      </c>
      <c r="B35" s="84"/>
      <c r="C35" s="84" t="s">
        <v>166</v>
      </c>
      <c r="D35" s="105" t="s">
        <v>33</v>
      </c>
      <c r="E35" s="85">
        <v>0.31</v>
      </c>
      <c r="F35" s="84" t="s">
        <v>167</v>
      </c>
      <c r="G35" s="105"/>
      <c r="H35" s="106"/>
      <c r="I35" s="107" t="s">
        <v>38</v>
      </c>
      <c r="J35" s="86"/>
      <c r="K35" s="108"/>
      <c r="L35" s="105"/>
      <c r="M35" s="109"/>
      <c r="N35" s="110"/>
      <c r="O35" s="110"/>
      <c r="P35" s="110"/>
      <c r="Q35" s="110"/>
      <c r="R35" s="110"/>
      <c r="S35" s="110"/>
      <c r="T35" s="110"/>
      <c r="U35" s="110"/>
      <c r="V35" s="110"/>
      <c r="W35" s="111"/>
      <c r="X35" s="111"/>
      <c r="Y35" s="111"/>
      <c r="Z35" s="111"/>
      <c r="AA35" s="105"/>
      <c r="AB35" s="111"/>
      <c r="AC35" s="111"/>
      <c r="AD35" s="112" t="s">
        <v>168</v>
      </c>
      <c r="AE35" s="112" t="s">
        <v>169</v>
      </c>
    </row>
    <row r="36" spans="1:31" x14ac:dyDescent="0.25">
      <c r="A36" s="105" t="s">
        <v>38</v>
      </c>
      <c r="B36" s="84"/>
      <c r="C36" s="84" t="s">
        <v>170</v>
      </c>
      <c r="D36" s="105" t="s">
        <v>33</v>
      </c>
      <c r="E36" s="85">
        <v>0.25</v>
      </c>
      <c r="F36" s="84" t="s">
        <v>171</v>
      </c>
      <c r="G36" s="105"/>
      <c r="H36" s="106"/>
      <c r="I36" s="107" t="s">
        <v>38</v>
      </c>
      <c r="J36" s="86"/>
      <c r="K36" s="108"/>
      <c r="L36" s="105"/>
      <c r="M36" s="109"/>
      <c r="N36" s="110"/>
      <c r="O36" s="110"/>
      <c r="P36" s="110"/>
      <c r="Q36" s="110"/>
      <c r="R36" s="110"/>
      <c r="S36" s="110"/>
      <c r="T36" s="110"/>
      <c r="U36" s="110"/>
      <c r="V36" s="110"/>
      <c r="W36" s="111"/>
      <c r="X36" s="111"/>
      <c r="Y36" s="111"/>
      <c r="Z36" s="111"/>
      <c r="AA36" s="105"/>
      <c r="AB36" s="111"/>
      <c r="AC36" s="111"/>
      <c r="AD36" s="112" t="s">
        <v>172</v>
      </c>
      <c r="AE36" s="112" t="s">
        <v>173</v>
      </c>
    </row>
    <row r="37" spans="1:31" x14ac:dyDescent="0.25">
      <c r="A37" s="105" t="s">
        <v>38</v>
      </c>
      <c r="B37" s="84"/>
      <c r="C37" s="84" t="s">
        <v>174</v>
      </c>
      <c r="D37" s="105" t="s">
        <v>33</v>
      </c>
      <c r="E37" s="85">
        <v>7.0000000000000007E-2</v>
      </c>
      <c r="F37" s="84" t="s">
        <v>175</v>
      </c>
      <c r="G37" s="105"/>
      <c r="H37" s="106"/>
      <c r="I37" s="107" t="s">
        <v>38</v>
      </c>
      <c r="J37" s="86"/>
      <c r="K37" s="108"/>
      <c r="L37" s="105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1"/>
      <c r="X37" s="111"/>
      <c r="Y37" s="111"/>
      <c r="Z37" s="111"/>
      <c r="AA37" s="105"/>
      <c r="AB37" s="111"/>
      <c r="AC37" s="111"/>
      <c r="AD37" s="112" t="s">
        <v>176</v>
      </c>
      <c r="AE37" s="112" t="s">
        <v>177</v>
      </c>
    </row>
    <row r="38" spans="1:31" x14ac:dyDescent="0.25">
      <c r="A38" s="105">
        <v>10</v>
      </c>
      <c r="B38" s="84" t="s">
        <v>31</v>
      </c>
      <c r="C38" s="84" t="s">
        <v>178</v>
      </c>
      <c r="D38" s="105" t="s">
        <v>33</v>
      </c>
      <c r="E38" s="85">
        <v>1.06</v>
      </c>
      <c r="F38" s="84" t="s">
        <v>179</v>
      </c>
      <c r="G38" s="105"/>
      <c r="H38" s="106"/>
      <c r="I38" s="107" t="s">
        <v>35</v>
      </c>
      <c r="J38" s="86">
        <v>75000</v>
      </c>
      <c r="K38" s="108"/>
      <c r="L38" s="105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1"/>
      <c r="X38" s="111"/>
      <c r="Y38" s="111"/>
      <c r="Z38" s="111"/>
      <c r="AA38" s="105"/>
      <c r="AB38" s="111"/>
      <c r="AC38" s="111"/>
      <c r="AD38" s="107" t="s">
        <v>180</v>
      </c>
      <c r="AE38" s="107" t="s">
        <v>181</v>
      </c>
    </row>
    <row r="39" spans="1:31" x14ac:dyDescent="0.25">
      <c r="A39" s="105" t="s">
        <v>38</v>
      </c>
      <c r="B39" s="84"/>
      <c r="C39" s="84"/>
      <c r="D39" s="105" t="s">
        <v>38</v>
      </c>
      <c r="E39" s="85"/>
      <c r="F39" s="84"/>
      <c r="G39" s="105"/>
      <c r="H39" s="106"/>
      <c r="I39" s="107" t="s">
        <v>38</v>
      </c>
      <c r="J39" s="86"/>
      <c r="K39" s="114"/>
      <c r="L39" s="10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1"/>
      <c r="X39" s="111"/>
      <c r="Y39" s="111"/>
      <c r="Z39" s="111"/>
      <c r="AA39" s="105"/>
      <c r="AB39" s="111"/>
      <c r="AC39" s="111"/>
      <c r="AD39" s="84"/>
      <c r="AE39" s="84"/>
    </row>
    <row r="40" spans="1:31" x14ac:dyDescent="0.25">
      <c r="A40" s="105">
        <v>10</v>
      </c>
      <c r="B40" s="84" t="s">
        <v>182</v>
      </c>
      <c r="C40" s="84" t="s">
        <v>183</v>
      </c>
      <c r="D40" s="105" t="s">
        <v>33</v>
      </c>
      <c r="E40" s="85">
        <v>1.1000000000000001</v>
      </c>
      <c r="F40" s="84" t="s">
        <v>184</v>
      </c>
      <c r="G40" s="105"/>
      <c r="H40" s="106"/>
      <c r="I40" s="107" t="s">
        <v>35</v>
      </c>
      <c r="J40" s="86">
        <v>75000</v>
      </c>
      <c r="K40" s="114"/>
      <c r="L40" s="10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1"/>
      <c r="X40" s="111"/>
      <c r="Y40" s="111"/>
      <c r="Z40" s="111"/>
      <c r="AA40" s="105"/>
      <c r="AB40" s="111"/>
      <c r="AC40" s="111"/>
      <c r="AD40" s="107" t="s">
        <v>185</v>
      </c>
      <c r="AE40" s="107" t="s">
        <v>186</v>
      </c>
    </row>
    <row r="41" spans="1:31" x14ac:dyDescent="0.25">
      <c r="A41" s="105">
        <v>10</v>
      </c>
      <c r="B41" s="84" t="s">
        <v>182</v>
      </c>
      <c r="C41" s="84" t="s">
        <v>187</v>
      </c>
      <c r="D41" s="105" t="s">
        <v>33</v>
      </c>
      <c r="E41" s="85">
        <v>3.14</v>
      </c>
      <c r="F41" s="84" t="s">
        <v>188</v>
      </c>
      <c r="G41" s="105"/>
      <c r="H41" s="106"/>
      <c r="I41" s="107" t="s">
        <v>35</v>
      </c>
      <c r="J41" s="86">
        <v>210000</v>
      </c>
      <c r="K41" s="114"/>
      <c r="L41" s="105"/>
      <c r="M41" s="116"/>
      <c r="N41" s="115"/>
      <c r="O41" s="115"/>
      <c r="P41" s="115"/>
      <c r="Q41" s="115"/>
      <c r="R41" s="115"/>
      <c r="S41" s="115"/>
      <c r="T41" s="115"/>
      <c r="U41" s="115"/>
      <c r="V41" s="115"/>
      <c r="W41" s="111"/>
      <c r="X41" s="111"/>
      <c r="Y41" s="111"/>
      <c r="Z41" s="111"/>
      <c r="AA41" s="105"/>
      <c r="AB41" s="111"/>
      <c r="AC41" s="111"/>
      <c r="AD41" s="107" t="s">
        <v>189</v>
      </c>
      <c r="AE41" s="107" t="s">
        <v>190</v>
      </c>
    </row>
    <row r="42" spans="1:31" x14ac:dyDescent="0.25">
      <c r="A42" s="105">
        <v>10</v>
      </c>
      <c r="B42" s="84" t="s">
        <v>182</v>
      </c>
      <c r="C42" s="84" t="s">
        <v>191</v>
      </c>
      <c r="D42" s="105" t="s">
        <v>33</v>
      </c>
      <c r="E42" s="85">
        <v>1.38</v>
      </c>
      <c r="F42" s="84" t="s">
        <v>192</v>
      </c>
      <c r="G42" s="105"/>
      <c r="H42" s="106"/>
      <c r="I42" s="107" t="s">
        <v>35</v>
      </c>
      <c r="J42" s="86">
        <v>125000</v>
      </c>
      <c r="K42" s="114"/>
      <c r="L42" s="10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1"/>
      <c r="X42" s="111"/>
      <c r="Y42" s="111"/>
      <c r="Z42" s="111"/>
      <c r="AA42" s="105"/>
      <c r="AB42" s="111"/>
      <c r="AC42" s="111"/>
      <c r="AD42" s="107" t="s">
        <v>193</v>
      </c>
      <c r="AE42" s="107" t="s">
        <v>194</v>
      </c>
    </row>
    <row r="43" spans="1:31" x14ac:dyDescent="0.25">
      <c r="A43" s="105">
        <v>10</v>
      </c>
      <c r="B43" s="84" t="s">
        <v>182</v>
      </c>
      <c r="C43" s="84" t="s">
        <v>195</v>
      </c>
      <c r="D43" s="105" t="s">
        <v>33</v>
      </c>
      <c r="E43" s="85">
        <v>2.2999999999999998</v>
      </c>
      <c r="F43" s="84" t="s">
        <v>196</v>
      </c>
      <c r="G43" s="105"/>
      <c r="H43" s="106"/>
      <c r="I43" s="107" t="s">
        <v>35</v>
      </c>
      <c r="J43" s="86">
        <v>125000</v>
      </c>
      <c r="K43" s="114"/>
      <c r="L43" s="10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1"/>
      <c r="X43" s="111"/>
      <c r="Y43" s="111"/>
      <c r="Z43" s="111"/>
      <c r="AA43" s="105"/>
      <c r="AB43" s="111"/>
      <c r="AC43" s="111"/>
      <c r="AD43" s="107" t="s">
        <v>197</v>
      </c>
      <c r="AE43" s="107" t="s">
        <v>198</v>
      </c>
    </row>
    <row r="44" spans="1:31" x14ac:dyDescent="0.25">
      <c r="A44" s="105">
        <v>10</v>
      </c>
      <c r="B44" s="84" t="s">
        <v>182</v>
      </c>
      <c r="C44" s="84" t="s">
        <v>199</v>
      </c>
      <c r="D44" s="105" t="s">
        <v>33</v>
      </c>
      <c r="E44" s="85">
        <v>2.5</v>
      </c>
      <c r="F44" s="84" t="s">
        <v>200</v>
      </c>
      <c r="G44" s="105"/>
      <c r="H44" s="106"/>
      <c r="I44" s="107" t="s">
        <v>35</v>
      </c>
      <c r="J44" s="86">
        <v>165000</v>
      </c>
      <c r="K44" s="114"/>
      <c r="L44" s="10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1"/>
      <c r="X44" s="111"/>
      <c r="Y44" s="111"/>
      <c r="Z44" s="111"/>
      <c r="AA44" s="105"/>
      <c r="AB44" s="111"/>
      <c r="AC44" s="111"/>
      <c r="AD44" s="107" t="s">
        <v>201</v>
      </c>
      <c r="AE44" s="112" t="s">
        <v>202</v>
      </c>
    </row>
    <row r="45" spans="1:31" x14ac:dyDescent="0.25">
      <c r="A45" s="105" t="s">
        <v>38</v>
      </c>
      <c r="B45" s="84"/>
      <c r="C45" s="84" t="s">
        <v>203</v>
      </c>
      <c r="D45" s="105" t="s">
        <v>33</v>
      </c>
      <c r="E45" s="85">
        <v>0.2</v>
      </c>
      <c r="F45" s="84" t="s">
        <v>204</v>
      </c>
      <c r="G45" s="105"/>
      <c r="H45" s="106"/>
      <c r="I45" s="107" t="s">
        <v>38</v>
      </c>
      <c r="J45" s="86"/>
      <c r="K45" s="108"/>
      <c r="L45" s="105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1"/>
      <c r="X45" s="111"/>
      <c r="Y45" s="111"/>
      <c r="Z45" s="111"/>
      <c r="AA45" s="105"/>
      <c r="AB45" s="111"/>
      <c r="AC45" s="111"/>
      <c r="AD45" s="107" t="s">
        <v>202</v>
      </c>
      <c r="AE45" s="112" t="s">
        <v>205</v>
      </c>
    </row>
    <row r="46" spans="1:31" x14ac:dyDescent="0.25">
      <c r="A46" s="105">
        <v>10</v>
      </c>
      <c r="B46" s="84" t="s">
        <v>182</v>
      </c>
      <c r="C46" s="84" t="s">
        <v>206</v>
      </c>
      <c r="D46" s="105" t="s">
        <v>33</v>
      </c>
      <c r="E46" s="85">
        <v>4.43</v>
      </c>
      <c r="F46" s="84" t="s">
        <v>207</v>
      </c>
      <c r="G46" s="105"/>
      <c r="H46" s="106"/>
      <c r="I46" s="107" t="s">
        <v>35</v>
      </c>
      <c r="J46" s="86">
        <v>600000</v>
      </c>
      <c r="K46" s="114"/>
      <c r="L46" s="105"/>
      <c r="M46" s="116"/>
      <c r="N46" s="115"/>
      <c r="O46" s="115"/>
      <c r="P46" s="115"/>
      <c r="Q46" s="115"/>
      <c r="R46" s="115"/>
      <c r="S46" s="115"/>
      <c r="T46" s="115"/>
      <c r="U46" s="115"/>
      <c r="V46" s="115"/>
      <c r="W46" s="111"/>
      <c r="X46" s="111"/>
      <c r="Y46" s="111"/>
      <c r="Z46" s="111"/>
      <c r="AA46" s="105"/>
      <c r="AB46" s="111"/>
      <c r="AC46" s="111"/>
      <c r="AD46" s="107" t="s">
        <v>208</v>
      </c>
      <c r="AE46" s="107" t="s">
        <v>209</v>
      </c>
    </row>
    <row r="47" spans="1:31" x14ac:dyDescent="0.25">
      <c r="A47" s="105">
        <v>10</v>
      </c>
      <c r="B47" s="84" t="s">
        <v>182</v>
      </c>
      <c r="C47" s="84" t="s">
        <v>210</v>
      </c>
      <c r="D47" s="105" t="s">
        <v>33</v>
      </c>
      <c r="E47" s="85">
        <v>0.3</v>
      </c>
      <c r="F47" s="84" t="s">
        <v>211</v>
      </c>
      <c r="G47" s="105"/>
      <c r="H47" s="106"/>
      <c r="I47" s="107" t="s">
        <v>35</v>
      </c>
      <c r="J47" s="86">
        <v>45000</v>
      </c>
      <c r="K47" s="114"/>
      <c r="L47" s="10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1"/>
      <c r="X47" s="111"/>
      <c r="Y47" s="111"/>
      <c r="Z47" s="111"/>
      <c r="AA47" s="105"/>
      <c r="AB47" s="111"/>
      <c r="AC47" s="111"/>
      <c r="AD47" s="112" t="s">
        <v>212</v>
      </c>
      <c r="AE47" s="112" t="s">
        <v>213</v>
      </c>
    </row>
    <row r="48" spans="1:31" x14ac:dyDescent="0.25">
      <c r="A48" s="105" t="s">
        <v>38</v>
      </c>
      <c r="B48" s="84"/>
      <c r="C48" s="84" t="s">
        <v>214</v>
      </c>
      <c r="D48" s="105" t="s">
        <v>33</v>
      </c>
      <c r="E48" s="85">
        <v>0.09</v>
      </c>
      <c r="F48" s="84" t="s">
        <v>211</v>
      </c>
      <c r="G48" s="105"/>
      <c r="H48" s="106"/>
      <c r="I48" s="107" t="s">
        <v>38</v>
      </c>
      <c r="J48" s="86"/>
      <c r="K48" s="114"/>
      <c r="L48" s="105"/>
      <c r="M48" s="116"/>
      <c r="N48" s="115"/>
      <c r="O48" s="115"/>
      <c r="P48" s="115"/>
      <c r="Q48" s="115"/>
      <c r="R48" s="115"/>
      <c r="S48" s="115"/>
      <c r="T48" s="115"/>
      <c r="U48" s="115"/>
      <c r="V48" s="115"/>
      <c r="W48" s="111"/>
      <c r="X48" s="111"/>
      <c r="Y48" s="111"/>
      <c r="Z48" s="111"/>
      <c r="AA48" s="105"/>
      <c r="AB48" s="111"/>
      <c r="AC48" s="111"/>
      <c r="AD48" s="112" t="s">
        <v>215</v>
      </c>
      <c r="AE48" s="112" t="s">
        <v>216</v>
      </c>
    </row>
    <row r="49" spans="1:31" x14ac:dyDescent="0.25">
      <c r="A49" s="105">
        <v>10</v>
      </c>
      <c r="B49" s="84" t="s">
        <v>182</v>
      </c>
      <c r="C49" s="84" t="s">
        <v>217</v>
      </c>
      <c r="D49" s="105" t="s">
        <v>33</v>
      </c>
      <c r="E49" s="85">
        <v>0.19</v>
      </c>
      <c r="F49" s="84" t="s">
        <v>218</v>
      </c>
      <c r="G49" s="105"/>
      <c r="H49" s="106"/>
      <c r="I49" s="107" t="s">
        <v>35</v>
      </c>
      <c r="J49" s="86">
        <v>30000</v>
      </c>
      <c r="K49" s="114"/>
      <c r="L49" s="10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1"/>
      <c r="X49" s="111"/>
      <c r="Y49" s="111"/>
      <c r="Z49" s="111"/>
      <c r="AA49" s="105"/>
      <c r="AB49" s="111"/>
      <c r="AC49" s="111"/>
      <c r="AD49" s="112" t="s">
        <v>219</v>
      </c>
      <c r="AE49" s="112" t="s">
        <v>220</v>
      </c>
    </row>
    <row r="50" spans="1:31" x14ac:dyDescent="0.25">
      <c r="A50" s="105">
        <v>10</v>
      </c>
      <c r="B50" s="84" t="s">
        <v>182</v>
      </c>
      <c r="C50" s="84" t="s">
        <v>221</v>
      </c>
      <c r="D50" s="105" t="s">
        <v>33</v>
      </c>
      <c r="E50" s="85">
        <v>0.91</v>
      </c>
      <c r="F50" s="84" t="s">
        <v>222</v>
      </c>
      <c r="G50" s="105"/>
      <c r="H50" s="106"/>
      <c r="I50" s="107" t="s">
        <v>35</v>
      </c>
      <c r="J50" s="86">
        <v>55000</v>
      </c>
      <c r="K50" s="114"/>
      <c r="L50" s="105"/>
      <c r="M50" s="116"/>
      <c r="N50" s="115"/>
      <c r="O50" s="115"/>
      <c r="P50" s="115"/>
      <c r="Q50" s="115"/>
      <c r="R50" s="115"/>
      <c r="S50" s="115"/>
      <c r="T50" s="115"/>
      <c r="U50" s="115"/>
      <c r="V50" s="115"/>
      <c r="W50" s="111"/>
      <c r="X50" s="111"/>
      <c r="Y50" s="111"/>
      <c r="Z50" s="111"/>
      <c r="AA50" s="105"/>
      <c r="AB50" s="111"/>
      <c r="AC50" s="111"/>
      <c r="AD50" s="112" t="s">
        <v>223</v>
      </c>
      <c r="AE50" s="112" t="s">
        <v>224</v>
      </c>
    </row>
    <row r="51" spans="1:31" x14ac:dyDescent="0.25">
      <c r="A51" s="105">
        <v>10</v>
      </c>
      <c r="B51" s="84" t="s">
        <v>182</v>
      </c>
      <c r="C51" s="84" t="s">
        <v>225</v>
      </c>
      <c r="D51" s="105" t="s">
        <v>33</v>
      </c>
      <c r="E51" s="85">
        <v>0.41</v>
      </c>
      <c r="F51" s="84" t="s">
        <v>226</v>
      </c>
      <c r="G51" s="105"/>
      <c r="H51" s="106"/>
      <c r="I51" s="107" t="s">
        <v>35</v>
      </c>
      <c r="J51" s="86">
        <v>50000</v>
      </c>
      <c r="K51" s="114"/>
      <c r="L51" s="105"/>
      <c r="M51" s="116"/>
      <c r="N51" s="115"/>
      <c r="O51" s="115"/>
      <c r="P51" s="115"/>
      <c r="Q51" s="115"/>
      <c r="R51" s="115"/>
      <c r="S51" s="115"/>
      <c r="T51" s="115"/>
      <c r="U51" s="115"/>
      <c r="V51" s="115"/>
      <c r="W51" s="111"/>
      <c r="X51" s="111"/>
      <c r="Y51" s="111"/>
      <c r="Z51" s="111"/>
      <c r="AA51" s="105"/>
      <c r="AB51" s="111"/>
      <c r="AC51" s="111"/>
      <c r="AD51" s="112" t="s">
        <v>227</v>
      </c>
      <c r="AE51" s="112" t="s">
        <v>228</v>
      </c>
    </row>
    <row r="52" spans="1:31" x14ac:dyDescent="0.25">
      <c r="A52" s="105">
        <v>10</v>
      </c>
      <c r="B52" s="84" t="s">
        <v>182</v>
      </c>
      <c r="C52" s="84" t="s">
        <v>229</v>
      </c>
      <c r="D52" s="105" t="s">
        <v>33</v>
      </c>
      <c r="E52" s="85">
        <v>0.48</v>
      </c>
      <c r="F52" s="84" t="s">
        <v>230</v>
      </c>
      <c r="G52" s="105"/>
      <c r="H52" s="106"/>
      <c r="I52" s="107" t="s">
        <v>35</v>
      </c>
      <c r="J52" s="86">
        <v>265000</v>
      </c>
      <c r="K52" s="114"/>
      <c r="L52" s="105"/>
      <c r="M52" s="116"/>
      <c r="N52" s="75"/>
      <c r="O52" s="115"/>
      <c r="P52" s="115"/>
      <c r="Q52" s="115"/>
      <c r="R52" s="115"/>
      <c r="S52" s="115"/>
      <c r="T52" s="115"/>
      <c r="U52" s="115"/>
      <c r="V52" s="115"/>
      <c r="W52" s="111"/>
      <c r="X52" s="111"/>
      <c r="Y52" s="111"/>
      <c r="Z52" s="111"/>
      <c r="AA52" s="105"/>
      <c r="AB52" s="111"/>
      <c r="AC52" s="111"/>
      <c r="AD52" s="107" t="s">
        <v>231</v>
      </c>
      <c r="AE52" s="107" t="s">
        <v>232</v>
      </c>
    </row>
    <row r="53" spans="1:31" x14ac:dyDescent="0.25">
      <c r="A53" s="105" t="s">
        <v>38</v>
      </c>
      <c r="B53" s="84"/>
      <c r="C53" s="84" t="s">
        <v>233</v>
      </c>
      <c r="D53" s="105" t="s">
        <v>33</v>
      </c>
      <c r="E53" s="85">
        <v>0.11</v>
      </c>
      <c r="F53" s="84" t="s">
        <v>234</v>
      </c>
      <c r="G53" s="105"/>
      <c r="H53" s="106"/>
      <c r="I53" s="107" t="s">
        <v>38</v>
      </c>
      <c r="J53" s="86"/>
      <c r="K53" s="114"/>
      <c r="L53" s="105"/>
      <c r="M53" s="116"/>
      <c r="N53" s="75"/>
      <c r="O53" s="115"/>
      <c r="P53" s="115"/>
      <c r="Q53" s="115"/>
      <c r="R53" s="115"/>
      <c r="S53" s="115"/>
      <c r="T53" s="115"/>
      <c r="U53" s="115"/>
      <c r="V53" s="115"/>
      <c r="W53" s="111"/>
      <c r="X53" s="111"/>
      <c r="Y53" s="111"/>
      <c r="Z53" s="111"/>
      <c r="AA53" s="105"/>
      <c r="AB53" s="111"/>
      <c r="AC53" s="111"/>
      <c r="AD53" s="84" t="s">
        <v>235</v>
      </c>
      <c r="AE53" s="84" t="s">
        <v>236</v>
      </c>
    </row>
    <row r="54" spans="1:31" x14ac:dyDescent="0.25">
      <c r="A54" s="105" t="s">
        <v>38</v>
      </c>
      <c r="B54" s="84"/>
      <c r="C54" s="84" t="s">
        <v>237</v>
      </c>
      <c r="D54" s="105" t="s">
        <v>33</v>
      </c>
      <c r="E54" s="85">
        <v>0.63</v>
      </c>
      <c r="F54" s="84" t="s">
        <v>238</v>
      </c>
      <c r="G54" s="105"/>
      <c r="H54" s="106"/>
      <c r="I54" s="107" t="s">
        <v>38</v>
      </c>
      <c r="J54" s="86"/>
      <c r="K54" s="114"/>
      <c r="L54" s="105"/>
      <c r="M54" s="116"/>
      <c r="N54" s="75"/>
      <c r="O54" s="115"/>
      <c r="P54" s="115"/>
      <c r="Q54" s="115"/>
      <c r="R54" s="115"/>
      <c r="S54" s="115"/>
      <c r="T54" s="115"/>
      <c r="U54" s="115"/>
      <c r="V54" s="115"/>
      <c r="W54" s="111"/>
      <c r="X54" s="111"/>
      <c r="Y54" s="111"/>
      <c r="Z54" s="111"/>
      <c r="AA54" s="105"/>
      <c r="AB54" s="111"/>
      <c r="AC54" s="111"/>
      <c r="AD54" s="112" t="s">
        <v>239</v>
      </c>
      <c r="AE54" s="112" t="s">
        <v>240</v>
      </c>
    </row>
    <row r="55" spans="1:31" x14ac:dyDescent="0.25">
      <c r="A55" s="105" t="s">
        <v>38</v>
      </c>
      <c r="B55" s="84"/>
      <c r="C55" s="84" t="s">
        <v>241</v>
      </c>
      <c r="D55" s="105" t="s">
        <v>33</v>
      </c>
      <c r="E55" s="85">
        <v>0.19</v>
      </c>
      <c r="F55" s="84" t="s">
        <v>242</v>
      </c>
      <c r="G55" s="105"/>
      <c r="H55" s="106"/>
      <c r="I55" s="107" t="s">
        <v>38</v>
      </c>
      <c r="J55" s="86"/>
      <c r="K55" s="114"/>
      <c r="L55" s="105"/>
      <c r="M55" s="116"/>
      <c r="N55" s="75"/>
      <c r="O55" s="115"/>
      <c r="P55" s="115"/>
      <c r="Q55" s="115"/>
      <c r="R55" s="115"/>
      <c r="S55" s="115"/>
      <c r="T55" s="115"/>
      <c r="U55" s="115"/>
      <c r="V55" s="115"/>
      <c r="W55" s="111"/>
      <c r="X55" s="111"/>
      <c r="Y55" s="111"/>
      <c r="Z55" s="111"/>
      <c r="AA55" s="105"/>
      <c r="AB55" s="111"/>
      <c r="AC55" s="111"/>
      <c r="AD55" s="112" t="s">
        <v>243</v>
      </c>
      <c r="AE55" s="112" t="s">
        <v>244</v>
      </c>
    </row>
    <row r="56" spans="1:31" x14ac:dyDescent="0.25">
      <c r="A56" s="105" t="s">
        <v>38</v>
      </c>
      <c r="B56" s="84"/>
      <c r="C56" s="84" t="s">
        <v>245</v>
      </c>
      <c r="D56" s="105" t="s">
        <v>33</v>
      </c>
      <c r="E56" s="85">
        <v>0.23</v>
      </c>
      <c r="F56" s="84" t="s">
        <v>246</v>
      </c>
      <c r="G56" s="105"/>
      <c r="H56" s="106"/>
      <c r="I56" s="107" t="s">
        <v>38</v>
      </c>
      <c r="J56" s="86"/>
      <c r="K56" s="114"/>
      <c r="L56" s="105"/>
      <c r="M56" s="116"/>
      <c r="N56" s="75"/>
      <c r="O56" s="115"/>
      <c r="P56" s="115"/>
      <c r="Q56" s="115"/>
      <c r="R56" s="115"/>
      <c r="S56" s="115"/>
      <c r="T56" s="115"/>
      <c r="U56" s="115"/>
      <c r="V56" s="115"/>
      <c r="W56" s="111"/>
      <c r="X56" s="111"/>
      <c r="Y56" s="111"/>
      <c r="Z56" s="111"/>
      <c r="AA56" s="105"/>
      <c r="AB56" s="111"/>
      <c r="AC56" s="111"/>
      <c r="AD56" s="112" t="s">
        <v>247</v>
      </c>
      <c r="AE56" s="112" t="s">
        <v>248</v>
      </c>
    </row>
    <row r="57" spans="1:31" x14ac:dyDescent="0.25">
      <c r="A57" s="105" t="s">
        <v>38</v>
      </c>
      <c r="B57" s="84"/>
      <c r="C57" s="84" t="s">
        <v>249</v>
      </c>
      <c r="D57" s="105" t="s">
        <v>33</v>
      </c>
      <c r="E57" s="85">
        <v>0.08</v>
      </c>
      <c r="F57" s="84" t="s">
        <v>250</v>
      </c>
      <c r="G57" s="105"/>
      <c r="H57" s="106"/>
      <c r="I57" s="107" t="s">
        <v>38</v>
      </c>
      <c r="J57" s="86"/>
      <c r="K57" s="114"/>
      <c r="L57" s="105"/>
      <c r="M57" s="116"/>
      <c r="N57" s="75"/>
      <c r="O57" s="115"/>
      <c r="P57" s="115"/>
      <c r="Q57" s="115"/>
      <c r="R57" s="115"/>
      <c r="S57" s="115"/>
      <c r="T57" s="115"/>
      <c r="U57" s="115"/>
      <c r="V57" s="115"/>
      <c r="W57" s="111"/>
      <c r="X57" s="111"/>
      <c r="Y57" s="111"/>
      <c r="Z57" s="111"/>
      <c r="AA57" s="105"/>
      <c r="AB57" s="111"/>
      <c r="AC57" s="111"/>
      <c r="AD57" s="112" t="s">
        <v>251</v>
      </c>
      <c r="AE57" s="112" t="s">
        <v>252</v>
      </c>
    </row>
    <row r="58" spans="1:31" x14ac:dyDescent="0.25">
      <c r="A58" s="105" t="s">
        <v>38</v>
      </c>
      <c r="B58" s="84"/>
      <c r="C58" s="84" t="s">
        <v>253</v>
      </c>
      <c r="D58" s="105" t="s">
        <v>33</v>
      </c>
      <c r="E58" s="85">
        <v>0.03</v>
      </c>
      <c r="F58" s="84" t="s">
        <v>254</v>
      </c>
      <c r="G58" s="105"/>
      <c r="H58" s="106"/>
      <c r="I58" s="107" t="s">
        <v>38</v>
      </c>
      <c r="J58" s="86"/>
      <c r="K58" s="114"/>
      <c r="L58" s="105"/>
      <c r="M58" s="116"/>
      <c r="N58" s="75"/>
      <c r="O58" s="115"/>
      <c r="P58" s="115"/>
      <c r="Q58" s="115"/>
      <c r="R58" s="115"/>
      <c r="S58" s="115"/>
      <c r="T58" s="115"/>
      <c r="U58" s="115"/>
      <c r="V58" s="115"/>
      <c r="W58" s="111"/>
      <c r="X58" s="111"/>
      <c r="Y58" s="111"/>
      <c r="Z58" s="111"/>
      <c r="AA58" s="105"/>
      <c r="AB58" s="111"/>
      <c r="AC58" s="111"/>
      <c r="AD58" s="112" t="s">
        <v>255</v>
      </c>
      <c r="AE58" s="112" t="s">
        <v>256</v>
      </c>
    </row>
    <row r="59" spans="1:31" x14ac:dyDescent="0.25">
      <c r="A59" s="105" t="s">
        <v>38</v>
      </c>
      <c r="B59" s="84"/>
      <c r="C59" s="84" t="s">
        <v>257</v>
      </c>
      <c r="D59" s="105" t="s">
        <v>33</v>
      </c>
      <c r="E59" s="85">
        <v>0.23</v>
      </c>
      <c r="F59" s="84" t="s">
        <v>238</v>
      </c>
      <c r="G59" s="105"/>
      <c r="H59" s="106"/>
      <c r="I59" s="107" t="s">
        <v>38</v>
      </c>
      <c r="J59" s="86"/>
      <c r="K59" s="114"/>
      <c r="L59" s="105"/>
      <c r="M59" s="116"/>
      <c r="N59" s="75"/>
      <c r="O59" s="115"/>
      <c r="P59" s="115"/>
      <c r="Q59" s="115"/>
      <c r="R59" s="115"/>
      <c r="S59" s="115"/>
      <c r="T59" s="115"/>
      <c r="U59" s="115"/>
      <c r="V59" s="115"/>
      <c r="W59" s="111"/>
      <c r="X59" s="111"/>
      <c r="Y59" s="111"/>
      <c r="Z59" s="111"/>
      <c r="AA59" s="105"/>
      <c r="AB59" s="111"/>
      <c r="AC59" s="111"/>
      <c r="AD59" s="112" t="s">
        <v>258</v>
      </c>
      <c r="AE59" s="112" t="s">
        <v>259</v>
      </c>
    </row>
    <row r="60" spans="1:31" x14ac:dyDescent="0.25">
      <c r="A60" s="105" t="s">
        <v>38</v>
      </c>
      <c r="B60" s="84"/>
      <c r="C60" s="84" t="s">
        <v>260</v>
      </c>
      <c r="D60" s="105" t="s">
        <v>33</v>
      </c>
      <c r="E60" s="85">
        <v>0.02</v>
      </c>
      <c r="F60" s="84" t="s">
        <v>261</v>
      </c>
      <c r="G60" s="105"/>
      <c r="H60" s="106"/>
      <c r="I60" s="107" t="s">
        <v>38</v>
      </c>
      <c r="J60" s="86"/>
      <c r="K60" s="114"/>
      <c r="L60" s="105"/>
      <c r="M60" s="116"/>
      <c r="N60" s="75"/>
      <c r="O60" s="115"/>
      <c r="P60" s="115"/>
      <c r="Q60" s="115"/>
      <c r="R60" s="115"/>
      <c r="S60" s="115"/>
      <c r="T60" s="115"/>
      <c r="U60" s="115"/>
      <c r="V60" s="115"/>
      <c r="W60" s="111"/>
      <c r="X60" s="111"/>
      <c r="Y60" s="111"/>
      <c r="Z60" s="111"/>
      <c r="AA60" s="105"/>
      <c r="AB60" s="111"/>
      <c r="AC60" s="111"/>
      <c r="AD60" s="112" t="s">
        <v>262</v>
      </c>
      <c r="AE60" s="112" t="s">
        <v>263</v>
      </c>
    </row>
    <row r="61" spans="1:31" x14ac:dyDescent="0.25">
      <c r="A61" s="105" t="s">
        <v>38</v>
      </c>
      <c r="B61" s="84"/>
      <c r="C61" s="84" t="s">
        <v>264</v>
      </c>
      <c r="D61" s="105" t="s">
        <v>33</v>
      </c>
      <c r="E61" s="85">
        <v>0.08</v>
      </c>
      <c r="F61" s="84" t="s">
        <v>265</v>
      </c>
      <c r="G61" s="105"/>
      <c r="H61" s="106"/>
      <c r="I61" s="107" t="s">
        <v>38</v>
      </c>
      <c r="J61" s="86"/>
      <c r="K61" s="114"/>
      <c r="L61" s="105"/>
      <c r="M61" s="116"/>
      <c r="N61" s="75"/>
      <c r="O61" s="115"/>
      <c r="P61" s="115"/>
      <c r="Q61" s="115"/>
      <c r="R61" s="115"/>
      <c r="S61" s="115"/>
      <c r="T61" s="115"/>
      <c r="U61" s="115"/>
      <c r="V61" s="115"/>
      <c r="W61" s="111"/>
      <c r="X61" s="111"/>
      <c r="Y61" s="111"/>
      <c r="Z61" s="111"/>
      <c r="AA61" s="105"/>
      <c r="AB61" s="111"/>
      <c r="AC61" s="111"/>
      <c r="AD61" s="112" t="s">
        <v>266</v>
      </c>
      <c r="AE61" s="112" t="s">
        <v>267</v>
      </c>
    </row>
    <row r="62" spans="1:31" x14ac:dyDescent="0.25">
      <c r="A62" s="105" t="s">
        <v>38</v>
      </c>
      <c r="B62" s="84"/>
      <c r="C62" s="84" t="s">
        <v>268</v>
      </c>
      <c r="D62" s="105" t="s">
        <v>33</v>
      </c>
      <c r="E62" s="85">
        <v>0.05</v>
      </c>
      <c r="F62" s="84" t="s">
        <v>269</v>
      </c>
      <c r="G62" s="105"/>
      <c r="H62" s="106"/>
      <c r="I62" s="107" t="s">
        <v>38</v>
      </c>
      <c r="J62" s="86"/>
      <c r="K62" s="114"/>
      <c r="L62" s="105"/>
      <c r="M62" s="116"/>
      <c r="N62" s="75"/>
      <c r="O62" s="115"/>
      <c r="P62" s="115"/>
      <c r="Q62" s="115"/>
      <c r="R62" s="115"/>
      <c r="S62" s="115"/>
      <c r="T62" s="115"/>
      <c r="U62" s="115"/>
      <c r="V62" s="115"/>
      <c r="W62" s="111"/>
      <c r="X62" s="111"/>
      <c r="Y62" s="111"/>
      <c r="Z62" s="111"/>
      <c r="AA62" s="105"/>
      <c r="AB62" s="111"/>
      <c r="AC62" s="111"/>
      <c r="AD62" s="112" t="s">
        <v>270</v>
      </c>
      <c r="AE62" s="112" t="s">
        <v>271</v>
      </c>
    </row>
    <row r="63" spans="1:31" x14ac:dyDescent="0.25">
      <c r="A63" s="105">
        <v>10</v>
      </c>
      <c r="B63" s="84" t="s">
        <v>182</v>
      </c>
      <c r="C63" s="84" t="s">
        <v>272</v>
      </c>
      <c r="D63" s="105" t="s">
        <v>33</v>
      </c>
      <c r="E63" s="85">
        <v>3.26</v>
      </c>
      <c r="F63" s="84" t="s">
        <v>273</v>
      </c>
      <c r="G63" s="105"/>
      <c r="H63" s="106"/>
      <c r="I63" s="107" t="s">
        <v>35</v>
      </c>
      <c r="J63" s="86">
        <v>200000</v>
      </c>
      <c r="K63" s="114"/>
      <c r="L63" s="105"/>
      <c r="M63" s="116"/>
      <c r="N63" s="75"/>
      <c r="O63" s="115"/>
      <c r="P63" s="115"/>
      <c r="Q63" s="115"/>
      <c r="R63" s="115"/>
      <c r="S63" s="115"/>
      <c r="T63" s="115"/>
      <c r="U63" s="115"/>
      <c r="V63" s="115"/>
      <c r="W63" s="111"/>
      <c r="X63" s="111"/>
      <c r="Y63" s="111"/>
      <c r="Z63" s="111"/>
      <c r="AA63" s="105"/>
      <c r="AB63" s="111"/>
      <c r="AC63" s="111"/>
      <c r="AD63" s="107" t="s">
        <v>274</v>
      </c>
      <c r="AE63" s="107" t="s">
        <v>275</v>
      </c>
    </row>
    <row r="64" spans="1:31" x14ac:dyDescent="0.25">
      <c r="A64" s="105">
        <v>10</v>
      </c>
      <c r="B64" s="84" t="s">
        <v>182</v>
      </c>
      <c r="C64" s="84" t="s">
        <v>276</v>
      </c>
      <c r="D64" s="105" t="s">
        <v>33</v>
      </c>
      <c r="E64" s="85">
        <v>1.54</v>
      </c>
      <c r="F64" s="84" t="s">
        <v>277</v>
      </c>
      <c r="G64" s="105"/>
      <c r="H64" s="106"/>
      <c r="I64" s="107" t="s">
        <v>35</v>
      </c>
      <c r="J64" s="86">
        <v>500000</v>
      </c>
      <c r="K64" s="114"/>
      <c r="L64" s="105"/>
      <c r="M64" s="116"/>
      <c r="N64" s="75"/>
      <c r="O64" s="115"/>
      <c r="P64" s="115"/>
      <c r="Q64" s="115"/>
      <c r="R64" s="115"/>
      <c r="S64" s="115"/>
      <c r="T64" s="115"/>
      <c r="U64" s="115"/>
      <c r="V64" s="115"/>
      <c r="W64" s="111"/>
      <c r="X64" s="111"/>
      <c r="Y64" s="111"/>
      <c r="Z64" s="111"/>
      <c r="AA64" s="105"/>
      <c r="AB64" s="111"/>
      <c r="AC64" s="111"/>
      <c r="AD64" s="84" t="s">
        <v>278</v>
      </c>
      <c r="AE64" s="84" t="s">
        <v>279</v>
      </c>
    </row>
    <row r="65" spans="1:31" x14ac:dyDescent="0.25">
      <c r="A65" s="105">
        <v>10</v>
      </c>
      <c r="B65" s="84" t="s">
        <v>182</v>
      </c>
      <c r="C65" s="84" t="s">
        <v>280</v>
      </c>
      <c r="D65" s="105" t="s">
        <v>33</v>
      </c>
      <c r="E65" s="85">
        <v>0.25</v>
      </c>
      <c r="F65" s="84" t="s">
        <v>281</v>
      </c>
      <c r="G65" s="105"/>
      <c r="H65" s="106"/>
      <c r="I65" s="107" t="s">
        <v>35</v>
      </c>
      <c r="J65" s="86">
        <v>55000</v>
      </c>
      <c r="K65" s="114"/>
      <c r="L65" s="105"/>
      <c r="M65" s="116"/>
      <c r="N65" s="75"/>
      <c r="O65" s="115"/>
      <c r="P65" s="115"/>
      <c r="Q65" s="115"/>
      <c r="R65" s="115"/>
      <c r="S65" s="115"/>
      <c r="T65" s="115"/>
      <c r="U65" s="115"/>
      <c r="V65" s="115"/>
      <c r="W65" s="111"/>
      <c r="X65" s="111"/>
      <c r="Y65" s="111"/>
      <c r="Z65" s="111"/>
      <c r="AA65" s="105"/>
      <c r="AB65" s="111"/>
      <c r="AC65" s="111"/>
      <c r="AD65" s="112" t="s">
        <v>282</v>
      </c>
      <c r="AE65" s="112" t="s">
        <v>283</v>
      </c>
    </row>
    <row r="66" spans="1:31" x14ac:dyDescent="0.25">
      <c r="A66" s="105" t="s">
        <v>38</v>
      </c>
      <c r="B66" s="84"/>
      <c r="C66" s="84" t="s">
        <v>284</v>
      </c>
      <c r="D66" s="105" t="s">
        <v>33</v>
      </c>
      <c r="E66" s="85">
        <v>0.11</v>
      </c>
      <c r="F66" s="84" t="s">
        <v>285</v>
      </c>
      <c r="G66" s="105"/>
      <c r="H66" s="106"/>
      <c r="I66" s="107" t="s">
        <v>38</v>
      </c>
      <c r="J66" s="86"/>
      <c r="K66" s="114"/>
      <c r="L66" s="105"/>
      <c r="M66" s="116"/>
      <c r="N66" s="75"/>
      <c r="O66" s="115"/>
      <c r="P66" s="115"/>
      <c r="Q66" s="115"/>
      <c r="R66" s="115"/>
      <c r="S66" s="115"/>
      <c r="T66" s="115"/>
      <c r="U66" s="115"/>
      <c r="V66" s="115"/>
      <c r="W66" s="111"/>
      <c r="X66" s="111"/>
      <c r="Y66" s="111"/>
      <c r="Z66" s="111"/>
      <c r="AA66" s="105"/>
      <c r="AB66" s="111"/>
      <c r="AC66" s="111"/>
      <c r="AD66" s="112" t="s">
        <v>286</v>
      </c>
      <c r="AE66" s="112" t="s">
        <v>287</v>
      </c>
    </row>
    <row r="67" spans="1:31" x14ac:dyDescent="0.25">
      <c r="A67" s="105" t="s">
        <v>38</v>
      </c>
      <c r="B67" s="84"/>
      <c r="C67" s="84" t="s">
        <v>288</v>
      </c>
      <c r="D67" s="105" t="s">
        <v>33</v>
      </c>
      <c r="E67" s="85">
        <v>0.17</v>
      </c>
      <c r="F67" s="84" t="s">
        <v>289</v>
      </c>
      <c r="G67" s="105"/>
      <c r="H67" s="106"/>
      <c r="I67" s="107" t="s">
        <v>38</v>
      </c>
      <c r="J67" s="86"/>
      <c r="K67" s="114"/>
      <c r="L67" s="105"/>
      <c r="M67" s="116"/>
      <c r="N67" s="75"/>
      <c r="O67" s="115"/>
      <c r="P67" s="115"/>
      <c r="Q67" s="115"/>
      <c r="R67" s="115"/>
      <c r="S67" s="115"/>
      <c r="T67" s="115"/>
      <c r="U67" s="115"/>
      <c r="V67" s="115"/>
      <c r="W67" s="111"/>
      <c r="X67" s="111"/>
      <c r="Y67" s="111"/>
      <c r="Z67" s="111"/>
      <c r="AA67" s="105"/>
      <c r="AB67" s="111"/>
      <c r="AC67" s="111"/>
      <c r="AD67" s="112" t="s">
        <v>290</v>
      </c>
      <c r="AE67" s="112" t="s">
        <v>291</v>
      </c>
    </row>
    <row r="68" spans="1:31" x14ac:dyDescent="0.25">
      <c r="A68" s="105" t="s">
        <v>38</v>
      </c>
      <c r="B68" s="84"/>
      <c r="C68" s="84" t="s">
        <v>292</v>
      </c>
      <c r="D68" s="105" t="s">
        <v>33</v>
      </c>
      <c r="E68" s="85">
        <v>0.19</v>
      </c>
      <c r="F68" s="84" t="s">
        <v>293</v>
      </c>
      <c r="G68" s="105"/>
      <c r="H68" s="106"/>
      <c r="I68" s="107" t="s">
        <v>38</v>
      </c>
      <c r="J68" s="86"/>
      <c r="K68" s="114"/>
      <c r="L68" s="105"/>
      <c r="M68" s="116"/>
      <c r="N68" s="75"/>
      <c r="O68" s="115"/>
      <c r="P68" s="115"/>
      <c r="Q68" s="115"/>
      <c r="R68" s="115"/>
      <c r="S68" s="115"/>
      <c r="T68" s="115"/>
      <c r="U68" s="115"/>
      <c r="V68" s="115"/>
      <c r="W68" s="111"/>
      <c r="X68" s="111"/>
      <c r="Y68" s="111"/>
      <c r="Z68" s="111"/>
      <c r="AA68" s="105"/>
      <c r="AB68" s="111"/>
      <c r="AC68" s="111"/>
      <c r="AD68" s="112" t="s">
        <v>294</v>
      </c>
      <c r="AE68" s="112" t="s">
        <v>295</v>
      </c>
    </row>
    <row r="69" spans="1:31" x14ac:dyDescent="0.25">
      <c r="A69" s="105" t="s">
        <v>38</v>
      </c>
      <c r="B69" s="84"/>
      <c r="C69" s="84" t="s">
        <v>296</v>
      </c>
      <c r="D69" s="105" t="s">
        <v>33</v>
      </c>
      <c r="E69" s="85">
        <v>0.11</v>
      </c>
      <c r="F69" s="84" t="s">
        <v>297</v>
      </c>
      <c r="G69" s="105"/>
      <c r="H69" s="106"/>
      <c r="I69" s="107" t="s">
        <v>38</v>
      </c>
      <c r="J69" s="86"/>
      <c r="K69" s="114"/>
      <c r="L69" s="105"/>
      <c r="M69" s="116"/>
      <c r="N69" s="75"/>
      <c r="O69" s="115"/>
      <c r="P69" s="115"/>
      <c r="Q69" s="115"/>
      <c r="R69" s="115"/>
      <c r="S69" s="115"/>
      <c r="T69" s="115"/>
      <c r="U69" s="115"/>
      <c r="V69" s="115"/>
      <c r="W69" s="111"/>
      <c r="X69" s="111"/>
      <c r="Y69" s="111"/>
      <c r="Z69" s="111"/>
      <c r="AA69" s="105"/>
      <c r="AB69" s="111"/>
      <c r="AC69" s="111"/>
      <c r="AD69" s="112" t="s">
        <v>298</v>
      </c>
      <c r="AE69" s="112" t="s">
        <v>299</v>
      </c>
    </row>
    <row r="70" spans="1:31" x14ac:dyDescent="0.25">
      <c r="A70" s="105">
        <v>10</v>
      </c>
      <c r="B70" s="84" t="s">
        <v>182</v>
      </c>
      <c r="C70" s="84" t="s">
        <v>300</v>
      </c>
      <c r="D70" s="105" t="s">
        <v>33</v>
      </c>
      <c r="E70" s="85">
        <v>1.1000000000000001</v>
      </c>
      <c r="F70" s="84" t="s">
        <v>301</v>
      </c>
      <c r="G70" s="105"/>
      <c r="H70" s="106"/>
      <c r="I70" s="107" t="s">
        <v>35</v>
      </c>
      <c r="J70" s="86">
        <v>220000</v>
      </c>
      <c r="K70" s="114"/>
      <c r="L70" s="105"/>
      <c r="M70" s="116"/>
      <c r="N70" s="75"/>
      <c r="O70" s="115"/>
      <c r="P70" s="115"/>
      <c r="Q70" s="115"/>
      <c r="R70" s="115"/>
      <c r="S70" s="115"/>
      <c r="T70" s="115"/>
      <c r="U70" s="115"/>
      <c r="V70" s="115"/>
      <c r="W70" s="111"/>
      <c r="X70" s="111"/>
      <c r="Y70" s="111"/>
      <c r="Z70" s="111"/>
      <c r="AA70" s="105"/>
      <c r="AB70" s="111"/>
      <c r="AC70" s="111"/>
      <c r="AD70" s="107" t="s">
        <v>302</v>
      </c>
      <c r="AE70" s="107" t="s">
        <v>303</v>
      </c>
    </row>
    <row r="71" spans="1:31" x14ac:dyDescent="0.25">
      <c r="A71" s="105">
        <v>10</v>
      </c>
      <c r="B71" s="84" t="s">
        <v>182</v>
      </c>
      <c r="C71" s="84" t="s">
        <v>304</v>
      </c>
      <c r="D71" s="105" t="s">
        <v>33</v>
      </c>
      <c r="E71" s="85">
        <v>0.53</v>
      </c>
      <c r="F71" s="84" t="s">
        <v>305</v>
      </c>
      <c r="G71" s="105"/>
      <c r="H71" s="106"/>
      <c r="I71" s="107" t="s">
        <v>35</v>
      </c>
      <c r="J71" s="86">
        <v>90000</v>
      </c>
      <c r="K71" s="114"/>
      <c r="L71" s="105"/>
      <c r="M71" s="116"/>
      <c r="N71" s="75"/>
      <c r="O71" s="115"/>
      <c r="P71" s="115"/>
      <c r="Q71" s="115"/>
      <c r="R71" s="115"/>
      <c r="S71" s="115"/>
      <c r="T71" s="115"/>
      <c r="U71" s="115"/>
      <c r="V71" s="115"/>
      <c r="W71" s="111"/>
      <c r="X71" s="111"/>
      <c r="Y71" s="111"/>
      <c r="Z71" s="111"/>
      <c r="AA71" s="105"/>
      <c r="AB71" s="111"/>
      <c r="AC71" s="111"/>
      <c r="AD71" s="112" t="s">
        <v>306</v>
      </c>
      <c r="AE71" s="112" t="s">
        <v>307</v>
      </c>
    </row>
    <row r="72" spans="1:31" x14ac:dyDescent="0.25">
      <c r="A72" s="105" t="s">
        <v>38</v>
      </c>
      <c r="B72" s="84"/>
      <c r="C72" s="84" t="s">
        <v>308</v>
      </c>
      <c r="D72" s="105" t="s">
        <v>33</v>
      </c>
      <c r="E72" s="85">
        <v>0.05</v>
      </c>
      <c r="F72" s="84" t="s">
        <v>309</v>
      </c>
      <c r="G72" s="105"/>
      <c r="H72" s="106"/>
      <c r="I72" s="107" t="s">
        <v>38</v>
      </c>
      <c r="J72" s="86"/>
      <c r="K72" s="114"/>
      <c r="L72" s="105"/>
      <c r="M72" s="116"/>
      <c r="N72" s="75"/>
      <c r="O72" s="115"/>
      <c r="P72" s="115"/>
      <c r="Q72" s="115"/>
      <c r="R72" s="115"/>
      <c r="S72" s="115"/>
      <c r="T72" s="115"/>
      <c r="U72" s="115"/>
      <c r="V72" s="115"/>
      <c r="W72" s="111"/>
      <c r="X72" s="111"/>
      <c r="Y72" s="111"/>
      <c r="Z72" s="111"/>
      <c r="AA72" s="105"/>
      <c r="AB72" s="111"/>
      <c r="AC72" s="111"/>
      <c r="AD72" s="112" t="s">
        <v>310</v>
      </c>
      <c r="AE72" s="112" t="s">
        <v>311</v>
      </c>
    </row>
    <row r="73" spans="1:31" x14ac:dyDescent="0.25">
      <c r="A73" s="105" t="s">
        <v>38</v>
      </c>
      <c r="B73" s="84"/>
      <c r="C73" s="84" t="s">
        <v>312</v>
      </c>
      <c r="D73" s="105" t="s">
        <v>33</v>
      </c>
      <c r="E73" s="85">
        <v>0.22</v>
      </c>
      <c r="F73" s="84" t="s">
        <v>313</v>
      </c>
      <c r="G73" s="105"/>
      <c r="H73" s="106"/>
      <c r="I73" s="107" t="s">
        <v>38</v>
      </c>
      <c r="J73" s="86"/>
      <c r="K73" s="114"/>
      <c r="L73" s="105"/>
      <c r="M73" s="116"/>
      <c r="N73" s="75"/>
      <c r="O73" s="115"/>
      <c r="P73" s="115"/>
      <c r="Q73" s="115"/>
      <c r="R73" s="115"/>
      <c r="S73" s="115"/>
      <c r="T73" s="115"/>
      <c r="U73" s="115"/>
      <c r="V73" s="115"/>
      <c r="W73" s="111"/>
      <c r="X73" s="111"/>
      <c r="Y73" s="111"/>
      <c r="Z73" s="111"/>
      <c r="AA73" s="105"/>
      <c r="AB73" s="111"/>
      <c r="AC73" s="111"/>
      <c r="AD73" s="112" t="s">
        <v>314</v>
      </c>
      <c r="AE73" s="112" t="s">
        <v>315</v>
      </c>
    </row>
    <row r="74" spans="1:31" x14ac:dyDescent="0.25">
      <c r="A74" s="105" t="s">
        <v>38</v>
      </c>
      <c r="B74" s="84"/>
      <c r="C74" s="84" t="s">
        <v>316</v>
      </c>
      <c r="D74" s="105" t="s">
        <v>33</v>
      </c>
      <c r="E74" s="85">
        <v>0.22</v>
      </c>
      <c r="F74" s="84" t="s">
        <v>317</v>
      </c>
      <c r="G74" s="105"/>
      <c r="H74" s="106"/>
      <c r="I74" s="107" t="s">
        <v>38</v>
      </c>
      <c r="J74" s="86"/>
      <c r="K74" s="114"/>
      <c r="L74" s="105"/>
      <c r="M74" s="116"/>
      <c r="N74" s="75"/>
      <c r="O74" s="115"/>
      <c r="P74" s="115"/>
      <c r="Q74" s="115"/>
      <c r="R74" s="115"/>
      <c r="S74" s="115"/>
      <c r="T74" s="115"/>
      <c r="U74" s="115"/>
      <c r="V74" s="115"/>
      <c r="W74" s="111"/>
      <c r="X74" s="111"/>
      <c r="Y74" s="111"/>
      <c r="Z74" s="111"/>
      <c r="AA74" s="105"/>
      <c r="AB74" s="111"/>
      <c r="AC74" s="111"/>
      <c r="AD74" s="112" t="s">
        <v>318</v>
      </c>
      <c r="AE74" s="112" t="s">
        <v>319</v>
      </c>
    </row>
    <row r="75" spans="1:31" x14ac:dyDescent="0.25">
      <c r="A75" s="105" t="s">
        <v>38</v>
      </c>
      <c r="B75" s="84"/>
      <c r="C75" s="84" t="s">
        <v>320</v>
      </c>
      <c r="D75" s="105" t="s">
        <v>33</v>
      </c>
      <c r="E75" s="85">
        <v>0.1</v>
      </c>
      <c r="F75" s="84" t="s">
        <v>321</v>
      </c>
      <c r="G75" s="105"/>
      <c r="H75" s="106"/>
      <c r="I75" s="107" t="s">
        <v>38</v>
      </c>
      <c r="J75" s="86"/>
      <c r="K75" s="114"/>
      <c r="L75" s="105"/>
      <c r="M75" s="116"/>
      <c r="N75" s="75"/>
      <c r="O75" s="115"/>
      <c r="P75" s="115"/>
      <c r="Q75" s="115"/>
      <c r="R75" s="115"/>
      <c r="S75" s="115"/>
      <c r="T75" s="115"/>
      <c r="U75" s="115"/>
      <c r="V75" s="115"/>
      <c r="W75" s="111"/>
      <c r="X75" s="111"/>
      <c r="Y75" s="111"/>
      <c r="Z75" s="111"/>
      <c r="AA75" s="105"/>
      <c r="AB75" s="111"/>
      <c r="AC75" s="111"/>
      <c r="AD75" s="112" t="s">
        <v>322</v>
      </c>
      <c r="AE75" s="112" t="s">
        <v>323</v>
      </c>
    </row>
    <row r="76" spans="1:31" x14ac:dyDescent="0.25">
      <c r="A76" s="105">
        <v>10</v>
      </c>
      <c r="B76" s="84" t="s">
        <v>182</v>
      </c>
      <c r="C76" s="84" t="s">
        <v>324</v>
      </c>
      <c r="D76" s="105" t="s">
        <v>33</v>
      </c>
      <c r="E76" s="85">
        <v>3.42</v>
      </c>
      <c r="F76" s="84" t="s">
        <v>325</v>
      </c>
      <c r="G76" s="105"/>
      <c r="H76" s="106"/>
      <c r="I76" s="107" t="s">
        <v>35</v>
      </c>
      <c r="J76" s="86">
        <v>425000</v>
      </c>
      <c r="K76" s="114"/>
      <c r="L76" s="105"/>
      <c r="M76" s="116"/>
      <c r="N76" s="75"/>
      <c r="O76" s="115"/>
      <c r="P76" s="115"/>
      <c r="Q76" s="115"/>
      <c r="R76" s="115"/>
      <c r="S76" s="115"/>
      <c r="T76" s="115"/>
      <c r="U76" s="115"/>
      <c r="V76" s="115"/>
      <c r="W76" s="111"/>
      <c r="X76" s="111"/>
      <c r="Y76" s="111"/>
      <c r="Z76" s="111"/>
      <c r="AA76" s="105"/>
      <c r="AB76" s="111"/>
      <c r="AC76" s="111"/>
      <c r="AD76" s="107" t="s">
        <v>326</v>
      </c>
      <c r="AE76" s="107" t="s">
        <v>327</v>
      </c>
    </row>
    <row r="77" spans="1:31" x14ac:dyDescent="0.25">
      <c r="A77" s="105">
        <v>10</v>
      </c>
      <c r="B77" s="84" t="s">
        <v>182</v>
      </c>
      <c r="C77" s="84" t="s">
        <v>328</v>
      </c>
      <c r="D77" s="105" t="s">
        <v>33</v>
      </c>
      <c r="E77" s="85">
        <v>3.06</v>
      </c>
      <c r="F77" s="84" t="s">
        <v>329</v>
      </c>
      <c r="G77" s="105"/>
      <c r="H77" s="106"/>
      <c r="I77" s="107" t="s">
        <v>35</v>
      </c>
      <c r="J77" s="86">
        <v>300000</v>
      </c>
      <c r="K77" s="114"/>
      <c r="L77" s="105"/>
      <c r="M77" s="116"/>
      <c r="N77" s="75"/>
      <c r="O77" s="115"/>
      <c r="P77" s="115"/>
      <c r="Q77" s="115"/>
      <c r="R77" s="115"/>
      <c r="S77" s="115"/>
      <c r="T77" s="115"/>
      <c r="U77" s="115"/>
      <c r="V77" s="115"/>
      <c r="W77" s="111"/>
      <c r="X77" s="111"/>
      <c r="Y77" s="111"/>
      <c r="Z77" s="111"/>
      <c r="AA77" s="105"/>
      <c r="AB77" s="111"/>
      <c r="AC77" s="111"/>
      <c r="AD77" s="107" t="s">
        <v>330</v>
      </c>
      <c r="AE77" s="107" t="s">
        <v>331</v>
      </c>
    </row>
    <row r="78" spans="1:31" x14ac:dyDescent="0.25">
      <c r="A78" s="105">
        <v>10</v>
      </c>
      <c r="B78" s="84" t="s">
        <v>182</v>
      </c>
      <c r="C78" s="84" t="s">
        <v>332</v>
      </c>
      <c r="D78" s="105" t="s">
        <v>33</v>
      </c>
      <c r="E78" s="85">
        <v>0.45</v>
      </c>
      <c r="F78" s="84" t="s">
        <v>333</v>
      </c>
      <c r="G78" s="105"/>
      <c r="H78" s="106"/>
      <c r="I78" s="107" t="s">
        <v>35</v>
      </c>
      <c r="J78" s="86">
        <v>35000</v>
      </c>
      <c r="K78" s="114"/>
      <c r="L78" s="105"/>
      <c r="M78" s="116"/>
      <c r="N78" s="75"/>
      <c r="O78" s="115"/>
      <c r="P78" s="115"/>
      <c r="Q78" s="115"/>
      <c r="R78" s="115"/>
      <c r="S78" s="115"/>
      <c r="T78" s="115"/>
      <c r="U78" s="115"/>
      <c r="V78" s="115"/>
      <c r="W78" s="111"/>
      <c r="X78" s="111"/>
      <c r="Y78" s="111"/>
      <c r="Z78" s="111"/>
      <c r="AA78" s="105"/>
      <c r="AB78" s="111"/>
      <c r="AC78" s="111"/>
      <c r="AD78" s="107" t="s">
        <v>334</v>
      </c>
      <c r="AE78" s="107" t="s">
        <v>335</v>
      </c>
    </row>
    <row r="79" spans="1:31" x14ac:dyDescent="0.25">
      <c r="A79" s="105">
        <v>10</v>
      </c>
      <c r="B79" s="84" t="s">
        <v>182</v>
      </c>
      <c r="C79" s="84" t="s">
        <v>336</v>
      </c>
      <c r="D79" s="105" t="s">
        <v>33</v>
      </c>
      <c r="E79" s="85">
        <v>0.35</v>
      </c>
      <c r="F79" s="84" t="s">
        <v>337</v>
      </c>
      <c r="G79" s="105"/>
      <c r="H79" s="106"/>
      <c r="I79" s="107" t="s">
        <v>35</v>
      </c>
      <c r="J79" s="86">
        <v>100000</v>
      </c>
      <c r="K79" s="114"/>
      <c r="L79" s="105"/>
      <c r="M79" s="116"/>
      <c r="N79" s="75"/>
      <c r="O79" s="115"/>
      <c r="P79" s="115"/>
      <c r="Q79" s="115"/>
      <c r="R79" s="115"/>
      <c r="S79" s="115"/>
      <c r="T79" s="115"/>
      <c r="U79" s="115"/>
      <c r="V79" s="115"/>
      <c r="W79" s="111"/>
      <c r="X79" s="111"/>
      <c r="Y79" s="111"/>
      <c r="Z79" s="111"/>
      <c r="AA79" s="105"/>
      <c r="AB79" s="111"/>
      <c r="AC79" s="111"/>
      <c r="AD79" s="84" t="s">
        <v>338</v>
      </c>
      <c r="AE79" s="117" t="s">
        <v>339</v>
      </c>
    </row>
    <row r="80" spans="1:31" x14ac:dyDescent="0.25">
      <c r="A80" s="105" t="s">
        <v>38</v>
      </c>
      <c r="B80" s="84"/>
      <c r="C80" s="84" t="s">
        <v>340</v>
      </c>
      <c r="D80" s="105" t="s">
        <v>33</v>
      </c>
      <c r="E80" s="85">
        <v>0.34</v>
      </c>
      <c r="F80" s="84" t="s">
        <v>341</v>
      </c>
      <c r="G80" s="105"/>
      <c r="H80" s="106"/>
      <c r="I80" s="107" t="s">
        <v>38</v>
      </c>
      <c r="J80" s="86"/>
      <c r="K80" s="114"/>
      <c r="L80" s="105"/>
      <c r="M80" s="116"/>
      <c r="N80" s="75"/>
      <c r="O80" s="115"/>
      <c r="P80" s="115"/>
      <c r="Q80" s="115"/>
      <c r="R80" s="115"/>
      <c r="S80" s="115"/>
      <c r="T80" s="115"/>
      <c r="U80" s="115"/>
      <c r="V80" s="115"/>
      <c r="W80" s="111"/>
      <c r="X80" s="111"/>
      <c r="Y80" s="111"/>
      <c r="Z80" s="111"/>
      <c r="AA80" s="105"/>
      <c r="AB80" s="111"/>
      <c r="AC80" s="111"/>
      <c r="AD80" s="84" t="s">
        <v>342</v>
      </c>
      <c r="AE80" s="117" t="s">
        <v>343</v>
      </c>
    </row>
    <row r="81" spans="1:31" x14ac:dyDescent="0.25">
      <c r="A81" s="105" t="s">
        <v>38</v>
      </c>
      <c r="B81" s="84"/>
      <c r="C81" s="84" t="s">
        <v>344</v>
      </c>
      <c r="D81" s="105" t="s">
        <v>33</v>
      </c>
      <c r="E81" s="85">
        <v>0.4</v>
      </c>
      <c r="F81" s="84" t="s">
        <v>345</v>
      </c>
      <c r="G81" s="105"/>
      <c r="H81" s="106"/>
      <c r="I81" s="107" t="s">
        <v>38</v>
      </c>
      <c r="J81" s="86"/>
      <c r="K81" s="114"/>
      <c r="L81" s="105"/>
      <c r="M81" s="116"/>
      <c r="N81" s="75"/>
      <c r="O81" s="115"/>
      <c r="P81" s="115"/>
      <c r="Q81" s="115"/>
      <c r="R81" s="115"/>
      <c r="S81" s="115"/>
      <c r="T81" s="115"/>
      <c r="U81" s="115"/>
      <c r="V81" s="115"/>
      <c r="W81" s="111"/>
      <c r="X81" s="111"/>
      <c r="Y81" s="111"/>
      <c r="Z81" s="111"/>
      <c r="AA81" s="105"/>
      <c r="AB81" s="111"/>
      <c r="AC81" s="111"/>
      <c r="AD81" s="84" t="s">
        <v>346</v>
      </c>
      <c r="AE81" s="117" t="s">
        <v>347</v>
      </c>
    </row>
    <row r="82" spans="1:31" x14ac:dyDescent="0.25">
      <c r="A82" s="105">
        <v>10</v>
      </c>
      <c r="B82" s="84" t="s">
        <v>182</v>
      </c>
      <c r="C82" s="84" t="s">
        <v>348</v>
      </c>
      <c r="D82" s="105" t="s">
        <v>33</v>
      </c>
      <c r="E82" s="85">
        <v>0.5</v>
      </c>
      <c r="F82" s="84" t="s">
        <v>349</v>
      </c>
      <c r="G82" s="105"/>
      <c r="H82" s="106"/>
      <c r="I82" s="107" t="s">
        <v>35</v>
      </c>
      <c r="J82" s="86">
        <v>30000</v>
      </c>
      <c r="K82" s="114"/>
      <c r="L82" s="105"/>
      <c r="M82" s="116"/>
      <c r="N82" s="75"/>
      <c r="O82" s="115"/>
      <c r="P82" s="115"/>
      <c r="Q82" s="115"/>
      <c r="R82" s="115"/>
      <c r="S82" s="115"/>
      <c r="T82" s="115"/>
      <c r="U82" s="115"/>
      <c r="V82" s="115"/>
      <c r="W82" s="111"/>
      <c r="X82" s="111"/>
      <c r="Y82" s="111"/>
      <c r="Z82" s="111"/>
      <c r="AA82" s="105"/>
      <c r="AB82" s="111"/>
      <c r="AC82" s="111"/>
      <c r="AD82" s="107" t="s">
        <v>350</v>
      </c>
      <c r="AE82" s="107" t="s">
        <v>351</v>
      </c>
    </row>
    <row r="83" spans="1:31" x14ac:dyDescent="0.25">
      <c r="A83" s="105">
        <v>10</v>
      </c>
      <c r="B83" s="84" t="s">
        <v>182</v>
      </c>
      <c r="C83" s="84" t="s">
        <v>352</v>
      </c>
      <c r="D83" s="105" t="s">
        <v>33</v>
      </c>
      <c r="E83" s="85">
        <v>6.17</v>
      </c>
      <c r="F83" s="84" t="s">
        <v>353</v>
      </c>
      <c r="G83" s="105"/>
      <c r="H83" s="106"/>
      <c r="I83" s="107" t="s">
        <v>35</v>
      </c>
      <c r="J83" s="86">
        <v>370000</v>
      </c>
      <c r="K83" s="114"/>
      <c r="L83" s="105"/>
      <c r="M83" s="116"/>
      <c r="N83" s="75"/>
      <c r="O83" s="115"/>
      <c r="P83" s="115"/>
      <c r="Q83" s="115"/>
      <c r="R83" s="115"/>
      <c r="S83" s="115"/>
      <c r="T83" s="115"/>
      <c r="U83" s="115"/>
      <c r="V83" s="115"/>
      <c r="W83" s="111"/>
      <c r="X83" s="111"/>
      <c r="Y83" s="111"/>
      <c r="Z83" s="111"/>
      <c r="AA83" s="105"/>
      <c r="AB83" s="111"/>
      <c r="AC83" s="111"/>
      <c r="AD83" s="107" t="s">
        <v>354</v>
      </c>
      <c r="AE83" s="107" t="s">
        <v>355</v>
      </c>
    </row>
    <row r="84" spans="1:31" x14ac:dyDescent="0.25">
      <c r="A84" s="105">
        <v>10</v>
      </c>
      <c r="B84" s="84" t="s">
        <v>182</v>
      </c>
      <c r="C84" s="84" t="s">
        <v>356</v>
      </c>
      <c r="D84" s="105" t="s">
        <v>33</v>
      </c>
      <c r="E84" s="85">
        <v>0.22</v>
      </c>
      <c r="F84" s="84" t="s">
        <v>357</v>
      </c>
      <c r="G84" s="105"/>
      <c r="H84" s="106"/>
      <c r="I84" s="107" t="s">
        <v>35</v>
      </c>
      <c r="J84" s="86">
        <v>20000</v>
      </c>
      <c r="K84" s="114"/>
      <c r="L84" s="105"/>
      <c r="M84" s="116"/>
      <c r="N84" s="75"/>
      <c r="O84" s="115"/>
      <c r="P84" s="115"/>
      <c r="Q84" s="115"/>
      <c r="R84" s="115"/>
      <c r="S84" s="115"/>
      <c r="T84" s="115"/>
      <c r="U84" s="115"/>
      <c r="V84" s="115"/>
      <c r="W84" s="111"/>
      <c r="X84" s="111"/>
      <c r="Y84" s="111"/>
      <c r="Z84" s="111"/>
      <c r="AA84" s="105"/>
      <c r="AB84" s="111"/>
      <c r="AC84" s="111"/>
      <c r="AD84" s="107" t="s">
        <v>358</v>
      </c>
      <c r="AE84" s="107" t="s">
        <v>359</v>
      </c>
    </row>
    <row r="85" spans="1:31" x14ac:dyDescent="0.25">
      <c r="A85" s="105">
        <v>10</v>
      </c>
      <c r="B85" s="84" t="s">
        <v>182</v>
      </c>
      <c r="C85" s="84" t="s">
        <v>360</v>
      </c>
      <c r="D85" s="105" t="s">
        <v>33</v>
      </c>
      <c r="E85" s="85">
        <v>1.4</v>
      </c>
      <c r="F85" s="84" t="s">
        <v>361</v>
      </c>
      <c r="G85" s="105"/>
      <c r="H85" s="106"/>
      <c r="I85" s="107" t="s">
        <v>35</v>
      </c>
      <c r="J85" s="86">
        <v>150000</v>
      </c>
      <c r="K85" s="114"/>
      <c r="L85" s="105"/>
      <c r="M85" s="116"/>
      <c r="N85" s="75"/>
      <c r="O85" s="115"/>
      <c r="P85" s="115"/>
      <c r="Q85" s="115"/>
      <c r="R85" s="115"/>
      <c r="S85" s="115"/>
      <c r="T85" s="115"/>
      <c r="U85" s="115"/>
      <c r="V85" s="115"/>
      <c r="W85" s="111"/>
      <c r="X85" s="111"/>
      <c r="Y85" s="111"/>
      <c r="Z85" s="111"/>
      <c r="AA85" s="105"/>
      <c r="AB85" s="111"/>
      <c r="AC85" s="111"/>
      <c r="AD85" s="84" t="s">
        <v>362</v>
      </c>
      <c r="AE85" s="84" t="s">
        <v>363</v>
      </c>
    </row>
    <row r="86" spans="1:31" x14ac:dyDescent="0.25">
      <c r="A86" s="105" t="s">
        <v>38</v>
      </c>
      <c r="B86" s="84"/>
      <c r="C86" s="84"/>
      <c r="D86" s="105" t="s">
        <v>38</v>
      </c>
      <c r="E86" s="85"/>
      <c r="F86" s="84"/>
      <c r="G86" s="105"/>
      <c r="H86" s="106"/>
      <c r="I86" s="107" t="s">
        <v>38</v>
      </c>
      <c r="J86" s="86"/>
      <c r="K86" s="114"/>
      <c r="L86" s="105"/>
      <c r="M86" s="116"/>
      <c r="N86" s="75"/>
      <c r="O86" s="115"/>
      <c r="P86" s="115"/>
      <c r="Q86" s="115"/>
      <c r="R86" s="115"/>
      <c r="S86" s="115"/>
      <c r="T86" s="115"/>
      <c r="U86" s="115"/>
      <c r="V86" s="115"/>
      <c r="W86" s="111"/>
      <c r="X86" s="111"/>
      <c r="Y86" s="111"/>
      <c r="Z86" s="111"/>
      <c r="AA86" s="105"/>
      <c r="AB86" s="111"/>
      <c r="AC86" s="111"/>
      <c r="AD86" s="84"/>
      <c r="AE86" s="117"/>
    </row>
    <row r="87" spans="1:31" x14ac:dyDescent="0.25">
      <c r="A87" s="105">
        <v>10</v>
      </c>
      <c r="B87" s="84" t="s">
        <v>364</v>
      </c>
      <c r="C87" s="84" t="s">
        <v>340</v>
      </c>
      <c r="D87" s="105" t="s">
        <v>33</v>
      </c>
      <c r="E87" s="85">
        <v>0.4</v>
      </c>
      <c r="F87" s="84" t="s">
        <v>365</v>
      </c>
      <c r="G87" s="105"/>
      <c r="H87" s="106"/>
      <c r="I87" s="107" t="s">
        <v>35</v>
      </c>
      <c r="J87" s="86">
        <v>80000</v>
      </c>
      <c r="K87" s="114"/>
      <c r="L87" s="105"/>
      <c r="M87" s="116"/>
      <c r="N87" s="75"/>
      <c r="O87" s="115"/>
      <c r="P87" s="115"/>
      <c r="Q87" s="115"/>
      <c r="R87" s="115"/>
      <c r="S87" s="115"/>
      <c r="T87" s="115"/>
      <c r="U87" s="115"/>
      <c r="V87" s="115"/>
      <c r="W87" s="111"/>
      <c r="X87" s="111"/>
      <c r="Y87" s="111"/>
      <c r="Z87" s="111"/>
      <c r="AA87" s="105"/>
      <c r="AB87" s="111"/>
      <c r="AC87" s="111"/>
      <c r="AD87" s="107" t="s">
        <v>366</v>
      </c>
      <c r="AE87" s="107" t="s">
        <v>367</v>
      </c>
    </row>
    <row r="88" spans="1:31" x14ac:dyDescent="0.25">
      <c r="A88" s="105">
        <v>10</v>
      </c>
      <c r="B88" s="84" t="s">
        <v>364</v>
      </c>
      <c r="C88" s="84" t="s">
        <v>368</v>
      </c>
      <c r="D88" s="105" t="s">
        <v>33</v>
      </c>
      <c r="E88" s="85">
        <v>0.11</v>
      </c>
      <c r="F88" s="84" t="s">
        <v>369</v>
      </c>
      <c r="G88" s="105"/>
      <c r="H88" s="106"/>
      <c r="I88" s="107" t="s">
        <v>35</v>
      </c>
      <c r="J88" s="86">
        <v>20000</v>
      </c>
      <c r="K88" s="114"/>
      <c r="L88" s="105"/>
      <c r="M88" s="116"/>
      <c r="N88" s="75"/>
      <c r="O88" s="115"/>
      <c r="P88" s="115"/>
      <c r="Q88" s="115"/>
      <c r="R88" s="115"/>
      <c r="S88" s="115"/>
      <c r="T88" s="115"/>
      <c r="U88" s="115"/>
      <c r="V88" s="115"/>
      <c r="W88" s="111"/>
      <c r="X88" s="111"/>
      <c r="Y88" s="111"/>
      <c r="Z88" s="111"/>
      <c r="AA88" s="105"/>
      <c r="AB88" s="111"/>
      <c r="AC88" s="111"/>
      <c r="AD88" s="112" t="s">
        <v>370</v>
      </c>
      <c r="AE88" s="112" t="s">
        <v>371</v>
      </c>
    </row>
    <row r="89" spans="1:31" x14ac:dyDescent="0.25">
      <c r="A89" s="105" t="s">
        <v>38</v>
      </c>
      <c r="B89" s="84"/>
      <c r="C89" s="84" t="s">
        <v>372</v>
      </c>
      <c r="D89" s="105" t="s">
        <v>33</v>
      </c>
      <c r="E89" s="85">
        <v>0.04</v>
      </c>
      <c r="F89" s="84" t="s">
        <v>373</v>
      </c>
      <c r="G89" s="105"/>
      <c r="H89" s="106"/>
      <c r="I89" s="107" t="s">
        <v>38</v>
      </c>
      <c r="J89" s="86"/>
      <c r="K89" s="114"/>
      <c r="L89" s="105"/>
      <c r="M89" s="116"/>
      <c r="N89" s="75"/>
      <c r="O89" s="115"/>
      <c r="P89" s="115"/>
      <c r="Q89" s="115"/>
      <c r="R89" s="115"/>
      <c r="S89" s="115"/>
      <c r="T89" s="115"/>
      <c r="U89" s="115"/>
      <c r="V89" s="115"/>
      <c r="W89" s="111"/>
      <c r="X89" s="111"/>
      <c r="Y89" s="111"/>
      <c r="Z89" s="111"/>
      <c r="AA89" s="105"/>
      <c r="AB89" s="111"/>
      <c r="AC89" s="111"/>
      <c r="AD89" s="112" t="s">
        <v>374</v>
      </c>
      <c r="AE89" s="112" t="s">
        <v>374</v>
      </c>
    </row>
    <row r="90" spans="1:31" x14ac:dyDescent="0.25">
      <c r="A90" s="105">
        <v>10</v>
      </c>
      <c r="B90" s="84" t="s">
        <v>364</v>
      </c>
      <c r="C90" s="84" t="s">
        <v>375</v>
      </c>
      <c r="D90" s="105" t="s">
        <v>33</v>
      </c>
      <c r="E90" s="85">
        <v>0.28000000000000003</v>
      </c>
      <c r="F90" s="84" t="s">
        <v>376</v>
      </c>
      <c r="G90" s="105"/>
      <c r="H90" s="106"/>
      <c r="I90" s="107" t="s">
        <v>35</v>
      </c>
      <c r="J90" s="86">
        <v>250000</v>
      </c>
      <c r="K90" s="114"/>
      <c r="L90" s="105"/>
      <c r="M90" s="116"/>
      <c r="N90" s="75"/>
      <c r="O90" s="115"/>
      <c r="P90" s="115"/>
      <c r="Q90" s="115"/>
      <c r="R90" s="115"/>
      <c r="S90" s="115"/>
      <c r="T90" s="115"/>
      <c r="U90" s="115"/>
      <c r="V90" s="115"/>
      <c r="W90" s="111"/>
      <c r="X90" s="111"/>
      <c r="Y90" s="111"/>
      <c r="Z90" s="111"/>
      <c r="AA90" s="105"/>
      <c r="AB90" s="111"/>
      <c r="AC90" s="111"/>
      <c r="AD90" s="112" t="s">
        <v>377</v>
      </c>
      <c r="AE90" s="112" t="s">
        <v>377</v>
      </c>
    </row>
    <row r="91" spans="1:31" x14ac:dyDescent="0.25">
      <c r="A91" s="105" t="s">
        <v>38</v>
      </c>
      <c r="B91" s="84"/>
      <c r="C91" s="84" t="s">
        <v>378</v>
      </c>
      <c r="D91" s="105" t="s">
        <v>33</v>
      </c>
      <c r="E91" s="85">
        <v>0.15</v>
      </c>
      <c r="F91" s="84" t="s">
        <v>379</v>
      </c>
      <c r="G91" s="105"/>
      <c r="H91" s="106"/>
      <c r="I91" s="107" t="s">
        <v>38</v>
      </c>
      <c r="J91" s="86"/>
      <c r="K91" s="114"/>
      <c r="L91" s="105"/>
      <c r="M91" s="116"/>
      <c r="N91" s="75"/>
      <c r="O91" s="115"/>
      <c r="P91" s="115"/>
      <c r="Q91" s="115"/>
      <c r="R91" s="115"/>
      <c r="S91" s="115"/>
      <c r="T91" s="115"/>
      <c r="U91" s="115"/>
      <c r="V91" s="115"/>
      <c r="W91" s="111"/>
      <c r="X91" s="111"/>
      <c r="Y91" s="111"/>
      <c r="Z91" s="111"/>
      <c r="AA91" s="105"/>
      <c r="AB91" s="111"/>
      <c r="AC91" s="111"/>
      <c r="AD91" s="112" t="s">
        <v>380</v>
      </c>
      <c r="AE91" s="112" t="s">
        <v>381</v>
      </c>
    </row>
    <row r="92" spans="1:31" x14ac:dyDescent="0.25">
      <c r="A92" s="105">
        <v>10</v>
      </c>
      <c r="B92" s="84" t="s">
        <v>364</v>
      </c>
      <c r="C92" s="84" t="s">
        <v>382</v>
      </c>
      <c r="D92" s="105" t="s">
        <v>33</v>
      </c>
      <c r="E92" s="85">
        <v>2.77</v>
      </c>
      <c r="F92" s="84" t="s">
        <v>383</v>
      </c>
      <c r="G92" s="105"/>
      <c r="H92" s="106"/>
      <c r="I92" s="107" t="s">
        <v>35</v>
      </c>
      <c r="J92" s="86">
        <v>310000</v>
      </c>
      <c r="K92" s="114"/>
      <c r="L92" s="105"/>
      <c r="M92" s="116"/>
      <c r="N92" s="75"/>
      <c r="O92" s="115"/>
      <c r="P92" s="115"/>
      <c r="Q92" s="115"/>
      <c r="R92" s="115"/>
      <c r="S92" s="115"/>
      <c r="T92" s="115"/>
      <c r="U92" s="115"/>
      <c r="V92" s="115"/>
      <c r="W92" s="111"/>
      <c r="X92" s="111"/>
      <c r="Y92" s="111"/>
      <c r="Z92" s="111"/>
      <c r="AA92" s="105"/>
      <c r="AB92" s="111"/>
      <c r="AC92" s="111"/>
      <c r="AD92" s="112" t="s">
        <v>384</v>
      </c>
      <c r="AE92" s="112" t="s">
        <v>385</v>
      </c>
    </row>
    <row r="93" spans="1:31" x14ac:dyDescent="0.25">
      <c r="A93" s="105" t="s">
        <v>38</v>
      </c>
      <c r="B93" s="84"/>
      <c r="C93" s="84" t="s">
        <v>221</v>
      </c>
      <c r="D93" s="105" t="s">
        <v>33</v>
      </c>
      <c r="E93" s="85">
        <v>0.41</v>
      </c>
      <c r="F93" s="84" t="s">
        <v>386</v>
      </c>
      <c r="G93" s="105"/>
      <c r="H93" s="106"/>
      <c r="I93" s="107" t="s">
        <v>38</v>
      </c>
      <c r="J93" s="86"/>
      <c r="K93" s="114"/>
      <c r="L93" s="105"/>
      <c r="M93" s="116"/>
      <c r="N93" s="75"/>
      <c r="O93" s="115"/>
      <c r="P93" s="115"/>
      <c r="Q93" s="115"/>
      <c r="R93" s="115"/>
      <c r="S93" s="115"/>
      <c r="T93" s="115"/>
      <c r="U93" s="115"/>
      <c r="V93" s="115"/>
      <c r="W93" s="111"/>
      <c r="X93" s="111"/>
      <c r="Y93" s="111"/>
      <c r="Z93" s="111"/>
      <c r="AA93" s="105"/>
      <c r="AB93" s="111"/>
      <c r="AC93" s="111"/>
      <c r="AD93" s="112" t="s">
        <v>387</v>
      </c>
      <c r="AE93" s="112" t="s">
        <v>388</v>
      </c>
    </row>
    <row r="94" spans="1:31" x14ac:dyDescent="0.25">
      <c r="A94" s="105">
        <v>10</v>
      </c>
      <c r="B94" s="84" t="s">
        <v>364</v>
      </c>
      <c r="C94" s="84" t="s">
        <v>389</v>
      </c>
      <c r="D94" s="105" t="s">
        <v>33</v>
      </c>
      <c r="E94" s="85">
        <v>1</v>
      </c>
      <c r="F94" s="84" t="s">
        <v>390</v>
      </c>
      <c r="G94" s="105"/>
      <c r="H94" s="106"/>
      <c r="I94" s="107" t="s">
        <v>35</v>
      </c>
      <c r="J94" s="86">
        <v>100000</v>
      </c>
      <c r="K94" s="114"/>
      <c r="L94" s="105"/>
      <c r="M94" s="116"/>
      <c r="N94" s="75"/>
      <c r="O94" s="115"/>
      <c r="P94" s="115"/>
      <c r="Q94" s="115"/>
      <c r="R94" s="115"/>
      <c r="S94" s="115"/>
      <c r="T94" s="115"/>
      <c r="U94" s="115"/>
      <c r="V94" s="115"/>
      <c r="W94" s="111"/>
      <c r="X94" s="111"/>
      <c r="Y94" s="111"/>
      <c r="Z94" s="111"/>
      <c r="AA94" s="105"/>
      <c r="AB94" s="111"/>
      <c r="AC94" s="111"/>
      <c r="AD94" s="107" t="s">
        <v>391</v>
      </c>
      <c r="AE94" s="107" t="s">
        <v>392</v>
      </c>
    </row>
    <row r="95" spans="1:31" x14ac:dyDescent="0.25">
      <c r="A95" s="105">
        <v>10</v>
      </c>
      <c r="B95" s="84" t="s">
        <v>364</v>
      </c>
      <c r="C95" s="84" t="s">
        <v>393</v>
      </c>
      <c r="D95" s="105" t="s">
        <v>33</v>
      </c>
      <c r="E95" s="85">
        <v>0.25</v>
      </c>
      <c r="F95" s="84" t="s">
        <v>394</v>
      </c>
      <c r="G95" s="105"/>
      <c r="H95" s="106"/>
      <c r="I95" s="107" t="s">
        <v>35</v>
      </c>
      <c r="J95" s="86">
        <v>15000</v>
      </c>
      <c r="K95" s="114"/>
      <c r="L95" s="105"/>
      <c r="M95" s="116"/>
      <c r="N95" s="75"/>
      <c r="O95" s="115"/>
      <c r="P95" s="115"/>
      <c r="Q95" s="115"/>
      <c r="R95" s="115"/>
      <c r="S95" s="115"/>
      <c r="T95" s="115"/>
      <c r="U95" s="115"/>
      <c r="V95" s="115"/>
      <c r="W95" s="111"/>
      <c r="X95" s="111"/>
      <c r="Y95" s="111"/>
      <c r="Z95" s="111"/>
      <c r="AA95" s="105"/>
      <c r="AB95" s="111"/>
      <c r="AC95" s="111"/>
      <c r="AD95" s="107" t="s">
        <v>395</v>
      </c>
      <c r="AE95" s="107" t="s">
        <v>396</v>
      </c>
    </row>
    <row r="96" spans="1:31" x14ac:dyDescent="0.25">
      <c r="A96" s="105">
        <v>10</v>
      </c>
      <c r="B96" s="84" t="s">
        <v>364</v>
      </c>
      <c r="C96" s="84" t="s">
        <v>397</v>
      </c>
      <c r="D96" s="105" t="s">
        <v>33</v>
      </c>
      <c r="E96" s="85">
        <v>2.5</v>
      </c>
      <c r="F96" s="84" t="s">
        <v>398</v>
      </c>
      <c r="G96" s="105"/>
      <c r="H96" s="106"/>
      <c r="I96" s="107" t="s">
        <v>35</v>
      </c>
      <c r="J96" s="86">
        <v>325000</v>
      </c>
      <c r="K96" s="114"/>
      <c r="L96" s="105"/>
      <c r="M96" s="116"/>
      <c r="N96" s="75"/>
      <c r="O96" s="115"/>
      <c r="P96" s="115"/>
      <c r="Q96" s="115"/>
      <c r="R96" s="115"/>
      <c r="S96" s="115"/>
      <c r="T96" s="115"/>
      <c r="U96" s="115"/>
      <c r="V96" s="115"/>
      <c r="W96" s="111"/>
      <c r="X96" s="111"/>
      <c r="Y96" s="111"/>
      <c r="Z96" s="111"/>
      <c r="AA96" s="105"/>
      <c r="AB96" s="111"/>
      <c r="AC96" s="111"/>
      <c r="AD96" s="107" t="s">
        <v>399</v>
      </c>
      <c r="AE96" s="107" t="s">
        <v>400</v>
      </c>
    </row>
    <row r="97" spans="1:31" x14ac:dyDescent="0.25">
      <c r="A97" s="105">
        <v>10</v>
      </c>
      <c r="B97" s="84" t="s">
        <v>364</v>
      </c>
      <c r="C97" s="84" t="s">
        <v>401</v>
      </c>
      <c r="D97" s="105" t="s">
        <v>33</v>
      </c>
      <c r="E97" s="85">
        <v>1.02</v>
      </c>
      <c r="F97" s="84" t="s">
        <v>402</v>
      </c>
      <c r="G97" s="105"/>
      <c r="H97" s="106"/>
      <c r="I97" s="107" t="s">
        <v>35</v>
      </c>
      <c r="J97" s="86">
        <v>200000</v>
      </c>
      <c r="K97" s="114"/>
      <c r="L97" s="105"/>
      <c r="M97" s="116"/>
      <c r="N97" s="75"/>
      <c r="O97" s="115"/>
      <c r="P97" s="115"/>
      <c r="Q97" s="115"/>
      <c r="R97" s="115"/>
      <c r="S97" s="115"/>
      <c r="T97" s="115"/>
      <c r="U97" s="115"/>
      <c r="V97" s="115"/>
      <c r="W97" s="111"/>
      <c r="X97" s="111"/>
      <c r="Y97" s="111"/>
      <c r="Z97" s="111"/>
      <c r="AA97" s="105"/>
      <c r="AB97" s="111"/>
      <c r="AC97" s="111"/>
      <c r="AD97" s="112" t="s">
        <v>403</v>
      </c>
      <c r="AE97" s="112" t="s">
        <v>404</v>
      </c>
    </row>
    <row r="98" spans="1:31" x14ac:dyDescent="0.25">
      <c r="A98" s="105" t="s">
        <v>38</v>
      </c>
      <c r="B98" s="84"/>
      <c r="C98" s="84" t="s">
        <v>405</v>
      </c>
      <c r="D98" s="105" t="s">
        <v>33</v>
      </c>
      <c r="E98" s="85">
        <v>0.2</v>
      </c>
      <c r="F98" s="84" t="s">
        <v>406</v>
      </c>
      <c r="G98" s="105"/>
      <c r="H98" s="106"/>
      <c r="I98" s="107" t="s">
        <v>38</v>
      </c>
      <c r="J98" s="86"/>
      <c r="K98" s="114"/>
      <c r="L98" s="105"/>
      <c r="M98" s="116"/>
      <c r="N98" s="75"/>
      <c r="O98" s="115"/>
      <c r="P98" s="115"/>
      <c r="Q98" s="115"/>
      <c r="R98" s="115"/>
      <c r="S98" s="115"/>
      <c r="T98" s="115"/>
      <c r="U98" s="115"/>
      <c r="V98" s="115"/>
      <c r="W98" s="111"/>
      <c r="X98" s="111"/>
      <c r="Y98" s="111"/>
      <c r="Z98" s="111"/>
      <c r="AA98" s="105"/>
      <c r="AB98" s="111"/>
      <c r="AC98" s="111"/>
      <c r="AD98" s="112" t="s">
        <v>407</v>
      </c>
      <c r="AE98" s="112" t="s">
        <v>408</v>
      </c>
    </row>
    <row r="99" spans="1:31" x14ac:dyDescent="0.25">
      <c r="A99" s="105" t="s">
        <v>38</v>
      </c>
      <c r="B99" s="84"/>
      <c r="C99" s="84" t="s">
        <v>409</v>
      </c>
      <c r="D99" s="105" t="s">
        <v>33</v>
      </c>
      <c r="E99" s="85">
        <v>0.13</v>
      </c>
      <c r="F99" s="84" t="s">
        <v>410</v>
      </c>
      <c r="G99" s="105"/>
      <c r="H99" s="106"/>
      <c r="I99" s="107" t="s">
        <v>38</v>
      </c>
      <c r="J99" s="86"/>
      <c r="K99" s="114"/>
      <c r="L99" s="105"/>
      <c r="M99" s="116"/>
      <c r="N99" s="75"/>
      <c r="O99" s="115"/>
      <c r="P99" s="115"/>
      <c r="Q99" s="115"/>
      <c r="R99" s="115"/>
      <c r="S99" s="115"/>
      <c r="T99" s="115"/>
      <c r="U99" s="115"/>
      <c r="V99" s="115"/>
      <c r="W99" s="111"/>
      <c r="X99" s="111"/>
      <c r="Y99" s="111"/>
      <c r="Z99" s="111"/>
      <c r="AA99" s="105"/>
      <c r="AB99" s="111"/>
      <c r="AC99" s="111"/>
      <c r="AD99" s="112" t="s">
        <v>411</v>
      </c>
      <c r="AE99" s="112" t="s">
        <v>412</v>
      </c>
    </row>
    <row r="100" spans="1:31" x14ac:dyDescent="0.25">
      <c r="A100" s="105" t="s">
        <v>38</v>
      </c>
      <c r="B100" s="84"/>
      <c r="C100" s="84" t="s">
        <v>413</v>
      </c>
      <c r="D100" s="105" t="s">
        <v>33</v>
      </c>
      <c r="E100" s="85">
        <v>0.16</v>
      </c>
      <c r="F100" s="84" t="s">
        <v>414</v>
      </c>
      <c r="G100" s="105"/>
      <c r="H100" s="106"/>
      <c r="I100" s="107" t="s">
        <v>38</v>
      </c>
      <c r="J100" s="86"/>
      <c r="K100" s="114"/>
      <c r="L100" s="105"/>
      <c r="M100" s="116"/>
      <c r="N100" s="75"/>
      <c r="O100" s="115"/>
      <c r="P100" s="115"/>
      <c r="Q100" s="115"/>
      <c r="R100" s="115"/>
      <c r="S100" s="115"/>
      <c r="T100" s="115"/>
      <c r="U100" s="115"/>
      <c r="V100" s="115"/>
      <c r="W100" s="111"/>
      <c r="X100" s="111"/>
      <c r="Y100" s="111"/>
      <c r="Z100" s="111"/>
      <c r="AA100" s="105"/>
      <c r="AB100" s="111"/>
      <c r="AC100" s="111"/>
      <c r="AD100" s="112" t="s">
        <v>415</v>
      </c>
      <c r="AE100" s="112" t="s">
        <v>416</v>
      </c>
    </row>
    <row r="101" spans="1:31" x14ac:dyDescent="0.25">
      <c r="A101" s="105">
        <v>10</v>
      </c>
      <c r="B101" s="84" t="s">
        <v>364</v>
      </c>
      <c r="C101" s="84" t="s">
        <v>417</v>
      </c>
      <c r="D101" s="105" t="s">
        <v>33</v>
      </c>
      <c r="E101" s="85">
        <v>1.6</v>
      </c>
      <c r="F101" s="84" t="s">
        <v>418</v>
      </c>
      <c r="G101" s="105"/>
      <c r="H101" s="106"/>
      <c r="I101" s="107" t="s">
        <v>35</v>
      </c>
      <c r="J101" s="86">
        <v>220000</v>
      </c>
      <c r="K101" s="114"/>
      <c r="L101" s="105"/>
      <c r="M101" s="116"/>
      <c r="N101" s="75"/>
      <c r="O101" s="115"/>
      <c r="P101" s="115"/>
      <c r="Q101" s="115"/>
      <c r="R101" s="115"/>
      <c r="S101" s="115"/>
      <c r="T101" s="115"/>
      <c r="U101" s="115"/>
      <c r="V101" s="115"/>
      <c r="W101" s="111"/>
      <c r="X101" s="111"/>
      <c r="Y101" s="111"/>
      <c r="Z101" s="111"/>
      <c r="AA101" s="105"/>
      <c r="AB101" s="111"/>
      <c r="AC101" s="111"/>
      <c r="AD101" s="112" t="s">
        <v>419</v>
      </c>
      <c r="AE101" s="112" t="s">
        <v>420</v>
      </c>
    </row>
    <row r="102" spans="1:31" x14ac:dyDescent="0.25">
      <c r="A102" s="105" t="s">
        <v>38</v>
      </c>
      <c r="B102" s="84"/>
      <c r="C102" s="84" t="s">
        <v>421</v>
      </c>
      <c r="D102" s="105" t="s">
        <v>33</v>
      </c>
      <c r="E102" s="85">
        <v>0.75</v>
      </c>
      <c r="F102" s="84" t="s">
        <v>422</v>
      </c>
      <c r="G102" s="105"/>
      <c r="H102" s="106"/>
      <c r="I102" s="107" t="s">
        <v>38</v>
      </c>
      <c r="J102" s="86"/>
      <c r="K102" s="114"/>
      <c r="L102" s="105"/>
      <c r="M102" s="116"/>
      <c r="N102" s="75"/>
      <c r="O102" s="115"/>
      <c r="P102" s="115"/>
      <c r="Q102" s="115"/>
      <c r="R102" s="115"/>
      <c r="S102" s="115"/>
      <c r="T102" s="115"/>
      <c r="U102" s="115"/>
      <c r="V102" s="115"/>
      <c r="W102" s="111"/>
      <c r="X102" s="111"/>
      <c r="Y102" s="111"/>
      <c r="Z102" s="111"/>
      <c r="AA102" s="105"/>
      <c r="AB102" s="111"/>
      <c r="AC102" s="111"/>
      <c r="AD102" s="112" t="s">
        <v>423</v>
      </c>
      <c r="AE102" s="112" t="s">
        <v>424</v>
      </c>
    </row>
    <row r="103" spans="1:31" x14ac:dyDescent="0.25">
      <c r="A103" s="105">
        <v>10</v>
      </c>
      <c r="B103" s="84" t="s">
        <v>364</v>
      </c>
      <c r="C103" s="84" t="s">
        <v>425</v>
      </c>
      <c r="D103" s="105" t="s">
        <v>33</v>
      </c>
      <c r="E103" s="85">
        <v>1.1000000000000001</v>
      </c>
      <c r="F103" s="84" t="s">
        <v>426</v>
      </c>
      <c r="G103" s="105"/>
      <c r="H103" s="106"/>
      <c r="I103" s="107" t="s">
        <v>35</v>
      </c>
      <c r="J103" s="86">
        <v>115000</v>
      </c>
      <c r="K103" s="114"/>
      <c r="L103" s="105"/>
      <c r="M103" s="116"/>
      <c r="N103" s="75"/>
      <c r="O103" s="115"/>
      <c r="P103" s="115"/>
      <c r="Q103" s="115"/>
      <c r="R103" s="115"/>
      <c r="S103" s="115"/>
      <c r="T103" s="115"/>
      <c r="U103" s="115"/>
      <c r="V103" s="115"/>
      <c r="W103" s="111"/>
      <c r="X103" s="111"/>
      <c r="Y103" s="111"/>
      <c r="Z103" s="111"/>
      <c r="AA103" s="105"/>
      <c r="AB103" s="111"/>
      <c r="AC103" s="111"/>
      <c r="AD103" s="84" t="s">
        <v>427</v>
      </c>
      <c r="AE103" s="84" t="s">
        <v>428</v>
      </c>
    </row>
    <row r="104" spans="1:31" x14ac:dyDescent="0.25">
      <c r="A104" s="105">
        <v>10</v>
      </c>
      <c r="B104" s="84" t="s">
        <v>364</v>
      </c>
      <c r="C104" s="84" t="s">
        <v>429</v>
      </c>
      <c r="D104" s="105" t="s">
        <v>33</v>
      </c>
      <c r="E104" s="85">
        <v>3.94</v>
      </c>
      <c r="F104" s="84" t="s">
        <v>430</v>
      </c>
      <c r="G104" s="105"/>
      <c r="H104" s="106"/>
      <c r="I104" s="107" t="s">
        <v>35</v>
      </c>
      <c r="J104" s="86">
        <v>470000</v>
      </c>
      <c r="K104" s="114"/>
      <c r="L104" s="105"/>
      <c r="M104" s="116"/>
      <c r="N104" s="75"/>
      <c r="O104" s="115"/>
      <c r="P104" s="115"/>
      <c r="Q104" s="115"/>
      <c r="R104" s="115"/>
      <c r="S104" s="115"/>
      <c r="T104" s="115"/>
      <c r="U104" s="115"/>
      <c r="V104" s="115"/>
      <c r="W104" s="111"/>
      <c r="X104" s="111"/>
      <c r="Y104" s="111"/>
      <c r="Z104" s="111"/>
      <c r="AA104" s="105"/>
      <c r="AB104" s="111"/>
      <c r="AC104" s="111"/>
      <c r="AD104" s="107" t="s">
        <v>431</v>
      </c>
      <c r="AE104" s="107" t="s">
        <v>432</v>
      </c>
    </row>
    <row r="105" spans="1:31" x14ac:dyDescent="0.25">
      <c r="A105" s="105">
        <v>10</v>
      </c>
      <c r="B105" s="84" t="s">
        <v>364</v>
      </c>
      <c r="C105" s="84" t="s">
        <v>433</v>
      </c>
      <c r="D105" s="105" t="s">
        <v>33</v>
      </c>
      <c r="E105" s="85">
        <v>0.08</v>
      </c>
      <c r="F105" s="84" t="s">
        <v>434</v>
      </c>
      <c r="G105" s="105"/>
      <c r="H105" s="106"/>
      <c r="I105" s="107" t="s">
        <v>35</v>
      </c>
      <c r="J105" s="86">
        <v>270000</v>
      </c>
      <c r="K105" s="114"/>
      <c r="L105" s="105"/>
      <c r="M105" s="116"/>
      <c r="N105" s="75"/>
      <c r="O105" s="115"/>
      <c r="P105" s="115"/>
      <c r="Q105" s="115"/>
      <c r="R105" s="115"/>
      <c r="S105" s="115"/>
      <c r="T105" s="115"/>
      <c r="U105" s="115"/>
      <c r="V105" s="115"/>
      <c r="W105" s="111"/>
      <c r="X105" s="111"/>
      <c r="Y105" s="111"/>
      <c r="Z105" s="111"/>
      <c r="AA105" s="105"/>
      <c r="AB105" s="111"/>
      <c r="AC105" s="111"/>
      <c r="AD105" s="112" t="s">
        <v>435</v>
      </c>
      <c r="AE105" s="112" t="s">
        <v>436</v>
      </c>
    </row>
    <row r="106" spans="1:31" x14ac:dyDescent="0.25">
      <c r="A106" s="105" t="s">
        <v>38</v>
      </c>
      <c r="B106" s="84"/>
      <c r="C106" s="84" t="s">
        <v>437</v>
      </c>
      <c r="D106" s="105" t="s">
        <v>33</v>
      </c>
      <c r="E106" s="85">
        <v>0.03</v>
      </c>
      <c r="F106" s="84" t="s">
        <v>438</v>
      </c>
      <c r="G106" s="105"/>
      <c r="H106" s="106"/>
      <c r="I106" s="107" t="s">
        <v>38</v>
      </c>
      <c r="J106" s="86"/>
      <c r="K106" s="114"/>
      <c r="L106" s="105"/>
      <c r="M106" s="116"/>
      <c r="N106" s="75"/>
      <c r="O106" s="115"/>
      <c r="P106" s="115"/>
      <c r="Q106" s="115"/>
      <c r="R106" s="115"/>
      <c r="S106" s="115"/>
      <c r="T106" s="115"/>
      <c r="U106" s="115"/>
      <c r="V106" s="115"/>
      <c r="W106" s="111"/>
      <c r="X106" s="111"/>
      <c r="Y106" s="111"/>
      <c r="Z106" s="111"/>
      <c r="AA106" s="105"/>
      <c r="AB106" s="111"/>
      <c r="AC106" s="111"/>
      <c r="AD106" s="112" t="s">
        <v>435</v>
      </c>
      <c r="AE106" s="112" t="s">
        <v>439</v>
      </c>
    </row>
    <row r="107" spans="1:31" x14ac:dyDescent="0.25">
      <c r="A107" s="105" t="s">
        <v>38</v>
      </c>
      <c r="B107" s="84"/>
      <c r="C107" s="84" t="s">
        <v>440</v>
      </c>
      <c r="D107" s="105" t="s">
        <v>33</v>
      </c>
      <c r="E107" s="85">
        <v>0.5</v>
      </c>
      <c r="F107" s="84" t="s">
        <v>441</v>
      </c>
      <c r="G107" s="105"/>
      <c r="H107" s="106"/>
      <c r="I107" s="107" t="s">
        <v>38</v>
      </c>
      <c r="J107" s="86"/>
      <c r="K107" s="114"/>
      <c r="L107" s="105"/>
      <c r="M107" s="116"/>
      <c r="N107" s="75"/>
      <c r="O107" s="115"/>
      <c r="P107" s="115"/>
      <c r="Q107" s="115"/>
      <c r="R107" s="115"/>
      <c r="S107" s="115"/>
      <c r="T107" s="115"/>
      <c r="U107" s="115"/>
      <c r="V107" s="115"/>
      <c r="W107" s="111"/>
      <c r="X107" s="111"/>
      <c r="Y107" s="111"/>
      <c r="Z107" s="111"/>
      <c r="AA107" s="105"/>
      <c r="AB107" s="111"/>
      <c r="AC107" s="111"/>
      <c r="AD107" s="112" t="s">
        <v>442</v>
      </c>
      <c r="AE107" s="112" t="s">
        <v>443</v>
      </c>
    </row>
    <row r="108" spans="1:31" x14ac:dyDescent="0.25">
      <c r="A108" s="105" t="s">
        <v>38</v>
      </c>
      <c r="B108" s="84"/>
      <c r="C108" s="84" t="s">
        <v>444</v>
      </c>
      <c r="D108" s="105" t="s">
        <v>33</v>
      </c>
      <c r="E108" s="85">
        <v>0.2</v>
      </c>
      <c r="F108" s="84" t="s">
        <v>445</v>
      </c>
      <c r="G108" s="105"/>
      <c r="H108" s="106"/>
      <c r="I108" s="107" t="s">
        <v>38</v>
      </c>
      <c r="J108" s="86"/>
      <c r="K108" s="114"/>
      <c r="L108" s="105"/>
      <c r="M108" s="116"/>
      <c r="N108" s="75"/>
      <c r="O108" s="115"/>
      <c r="P108" s="115"/>
      <c r="Q108" s="115"/>
      <c r="R108" s="115"/>
      <c r="S108" s="115"/>
      <c r="T108" s="115"/>
      <c r="U108" s="115"/>
      <c r="V108" s="115"/>
      <c r="W108" s="111"/>
      <c r="X108" s="111"/>
      <c r="Y108" s="111"/>
      <c r="Z108" s="111"/>
      <c r="AA108" s="105"/>
      <c r="AB108" s="111"/>
      <c r="AC108" s="111"/>
      <c r="AD108" s="112" t="s">
        <v>446</v>
      </c>
      <c r="AE108" s="112" t="s">
        <v>447</v>
      </c>
    </row>
    <row r="109" spans="1:31" x14ac:dyDescent="0.25">
      <c r="A109" s="105" t="s">
        <v>38</v>
      </c>
      <c r="B109" s="84"/>
      <c r="C109" s="84" t="s">
        <v>448</v>
      </c>
      <c r="D109" s="105" t="s">
        <v>33</v>
      </c>
      <c r="E109" s="85">
        <v>0.55000000000000004</v>
      </c>
      <c r="F109" s="84" t="s">
        <v>449</v>
      </c>
      <c r="G109" s="105"/>
      <c r="H109" s="106"/>
      <c r="I109" s="107" t="s">
        <v>38</v>
      </c>
      <c r="J109" s="86"/>
      <c r="K109" s="114"/>
      <c r="L109" s="105"/>
      <c r="M109" s="116"/>
      <c r="N109" s="75"/>
      <c r="O109" s="115"/>
      <c r="P109" s="115"/>
      <c r="Q109" s="115"/>
      <c r="R109" s="115"/>
      <c r="S109" s="115"/>
      <c r="T109" s="115"/>
      <c r="U109" s="115"/>
      <c r="V109" s="115"/>
      <c r="W109" s="111"/>
      <c r="X109" s="111"/>
      <c r="Y109" s="111"/>
      <c r="Z109" s="111"/>
      <c r="AA109" s="105"/>
      <c r="AB109" s="111"/>
      <c r="AC109" s="111"/>
      <c r="AD109" s="112" t="s">
        <v>450</v>
      </c>
      <c r="AE109" s="112" t="s">
        <v>451</v>
      </c>
    </row>
    <row r="110" spans="1:31" x14ac:dyDescent="0.25">
      <c r="A110" s="105" t="s">
        <v>38</v>
      </c>
      <c r="B110" s="84"/>
      <c r="C110" s="84" t="s">
        <v>452</v>
      </c>
      <c r="D110" s="105" t="s">
        <v>33</v>
      </c>
      <c r="E110" s="85">
        <v>0.21</v>
      </c>
      <c r="F110" s="84" t="s">
        <v>449</v>
      </c>
      <c r="G110" s="105"/>
      <c r="H110" s="106"/>
      <c r="I110" s="107" t="s">
        <v>38</v>
      </c>
      <c r="J110" s="86"/>
      <c r="K110" s="114"/>
      <c r="L110" s="105"/>
      <c r="M110" s="116"/>
      <c r="N110" s="75"/>
      <c r="O110" s="115"/>
      <c r="P110" s="115"/>
      <c r="Q110" s="115"/>
      <c r="R110" s="115"/>
      <c r="S110" s="115"/>
      <c r="T110" s="115"/>
      <c r="U110" s="115"/>
      <c r="V110" s="115"/>
      <c r="W110" s="111"/>
      <c r="X110" s="111"/>
      <c r="Y110" s="111"/>
      <c r="Z110" s="111"/>
      <c r="AA110" s="105"/>
      <c r="AB110" s="111"/>
      <c r="AC110" s="111"/>
      <c r="AD110" s="112" t="s">
        <v>453</v>
      </c>
      <c r="AE110" s="112" t="s">
        <v>451</v>
      </c>
    </row>
    <row r="111" spans="1:31" x14ac:dyDescent="0.25">
      <c r="A111" s="105" t="s">
        <v>38</v>
      </c>
      <c r="B111" s="84"/>
      <c r="C111" s="84" t="s">
        <v>454</v>
      </c>
      <c r="D111" s="105" t="s">
        <v>33</v>
      </c>
      <c r="E111" s="85">
        <v>0.66</v>
      </c>
      <c r="F111" s="84" t="s">
        <v>455</v>
      </c>
      <c r="G111" s="105"/>
      <c r="H111" s="106"/>
      <c r="I111" s="107" t="s">
        <v>38</v>
      </c>
      <c r="J111" s="86"/>
      <c r="K111" s="114"/>
      <c r="L111" s="105"/>
      <c r="M111" s="116"/>
      <c r="N111" s="75"/>
      <c r="O111" s="115"/>
      <c r="P111" s="115"/>
      <c r="Q111" s="115"/>
      <c r="R111" s="115"/>
      <c r="S111" s="115"/>
      <c r="T111" s="115"/>
      <c r="U111" s="115"/>
      <c r="V111" s="115"/>
      <c r="W111" s="111"/>
      <c r="X111" s="111"/>
      <c r="Y111" s="111"/>
      <c r="Z111" s="111"/>
      <c r="AA111" s="105"/>
      <c r="AB111" s="111"/>
      <c r="AC111" s="111"/>
      <c r="AD111" s="112" t="s">
        <v>456</v>
      </c>
      <c r="AE111" s="112" t="s">
        <v>457</v>
      </c>
    </row>
    <row r="112" spans="1:31" x14ac:dyDescent="0.25">
      <c r="A112" s="105" t="s">
        <v>38</v>
      </c>
      <c r="B112" s="84"/>
      <c r="C112" s="84" t="s">
        <v>458</v>
      </c>
      <c r="D112" s="105" t="s">
        <v>33</v>
      </c>
      <c r="E112" s="85">
        <v>0.21</v>
      </c>
      <c r="F112" s="84" t="s">
        <v>459</v>
      </c>
      <c r="G112" s="105"/>
      <c r="H112" s="106"/>
      <c r="I112" s="107" t="s">
        <v>38</v>
      </c>
      <c r="J112" s="86"/>
      <c r="K112" s="114"/>
      <c r="L112" s="105"/>
      <c r="M112" s="116"/>
      <c r="N112" s="75"/>
      <c r="O112" s="115"/>
      <c r="P112" s="115"/>
      <c r="Q112" s="115"/>
      <c r="R112" s="115"/>
      <c r="S112" s="115"/>
      <c r="T112" s="115"/>
      <c r="U112" s="115"/>
      <c r="V112" s="115"/>
      <c r="W112" s="111"/>
      <c r="X112" s="111"/>
      <c r="Y112" s="111"/>
      <c r="Z112" s="111"/>
      <c r="AA112" s="105"/>
      <c r="AB112" s="111"/>
      <c r="AC112" s="111"/>
      <c r="AD112" s="112" t="s">
        <v>453</v>
      </c>
      <c r="AE112" s="112" t="s">
        <v>460</v>
      </c>
    </row>
    <row r="113" spans="1:31" x14ac:dyDescent="0.25">
      <c r="A113" s="105" t="s">
        <v>38</v>
      </c>
      <c r="B113" s="84"/>
      <c r="C113" s="84" t="s">
        <v>461</v>
      </c>
      <c r="D113" s="105" t="s">
        <v>33</v>
      </c>
      <c r="E113" s="85">
        <v>0.33</v>
      </c>
      <c r="F113" s="84" t="s">
        <v>462</v>
      </c>
      <c r="G113" s="105"/>
      <c r="H113" s="106"/>
      <c r="I113" s="107" t="s">
        <v>38</v>
      </c>
      <c r="J113" s="86"/>
      <c r="K113" s="114"/>
      <c r="L113" s="105"/>
      <c r="M113" s="116"/>
      <c r="N113" s="75"/>
      <c r="O113" s="115"/>
      <c r="P113" s="115"/>
      <c r="Q113" s="115"/>
      <c r="R113" s="115"/>
      <c r="S113" s="115"/>
      <c r="T113" s="115"/>
      <c r="U113" s="115"/>
      <c r="V113" s="115"/>
      <c r="W113" s="111"/>
      <c r="X113" s="111"/>
      <c r="Y113" s="111"/>
      <c r="Z113" s="111"/>
      <c r="AA113" s="105"/>
      <c r="AB113" s="111"/>
      <c r="AC113" s="111"/>
      <c r="AD113" s="112" t="s">
        <v>463</v>
      </c>
      <c r="AE113" s="112" t="s">
        <v>464</v>
      </c>
    </row>
    <row r="114" spans="1:31" x14ac:dyDescent="0.25">
      <c r="A114" s="105" t="s">
        <v>38</v>
      </c>
      <c r="B114" s="84"/>
      <c r="C114" s="84" t="s">
        <v>465</v>
      </c>
      <c r="D114" s="105" t="s">
        <v>33</v>
      </c>
      <c r="E114" s="85">
        <v>0.39</v>
      </c>
      <c r="F114" s="84" t="s">
        <v>466</v>
      </c>
      <c r="G114" s="105"/>
      <c r="H114" s="106"/>
      <c r="I114" s="107" t="s">
        <v>38</v>
      </c>
      <c r="J114" s="86"/>
      <c r="K114" s="114"/>
      <c r="L114" s="105"/>
      <c r="M114" s="116"/>
      <c r="N114" s="75"/>
      <c r="O114" s="115"/>
      <c r="P114" s="115"/>
      <c r="Q114" s="115"/>
      <c r="R114" s="115"/>
      <c r="S114" s="115"/>
      <c r="T114" s="115"/>
      <c r="U114" s="115"/>
      <c r="V114" s="115"/>
      <c r="W114" s="111"/>
      <c r="X114" s="111"/>
      <c r="Y114" s="111"/>
      <c r="Z114" s="111"/>
      <c r="AA114" s="105"/>
      <c r="AB114" s="111"/>
      <c r="AC114" s="111"/>
      <c r="AD114" s="112" t="s">
        <v>467</v>
      </c>
      <c r="AE114" s="112" t="s">
        <v>468</v>
      </c>
    </row>
    <row r="115" spans="1:31" x14ac:dyDescent="0.25">
      <c r="A115" s="105" t="s">
        <v>38</v>
      </c>
      <c r="B115" s="84"/>
      <c r="C115" s="84" t="s">
        <v>469</v>
      </c>
      <c r="D115" s="105" t="s">
        <v>33</v>
      </c>
      <c r="E115" s="85">
        <v>0.4</v>
      </c>
      <c r="F115" s="84" t="s">
        <v>470</v>
      </c>
      <c r="G115" s="105"/>
      <c r="H115" s="106"/>
      <c r="I115" s="107" t="s">
        <v>38</v>
      </c>
      <c r="J115" s="86"/>
      <c r="K115" s="114"/>
      <c r="L115" s="105"/>
      <c r="M115" s="116"/>
      <c r="N115" s="75"/>
      <c r="O115" s="115"/>
      <c r="P115" s="115"/>
      <c r="Q115" s="115"/>
      <c r="R115" s="115"/>
      <c r="S115" s="115"/>
      <c r="T115" s="115"/>
      <c r="U115" s="115"/>
      <c r="V115" s="115"/>
      <c r="W115" s="111"/>
      <c r="X115" s="111"/>
      <c r="Y115" s="111"/>
      <c r="Z115" s="111"/>
      <c r="AA115" s="105"/>
      <c r="AB115" s="111"/>
      <c r="AC115" s="111"/>
      <c r="AD115" s="112" t="s">
        <v>471</v>
      </c>
      <c r="AE115" s="112" t="s">
        <v>472</v>
      </c>
    </row>
    <row r="116" spans="1:31" x14ac:dyDescent="0.25">
      <c r="A116" s="105" t="s">
        <v>38</v>
      </c>
      <c r="B116" s="84"/>
      <c r="C116" s="84" t="s">
        <v>473</v>
      </c>
      <c r="D116" s="105" t="s">
        <v>33</v>
      </c>
      <c r="E116" s="85">
        <v>0.45</v>
      </c>
      <c r="F116" s="84" t="s">
        <v>474</v>
      </c>
      <c r="G116" s="105"/>
      <c r="H116" s="106"/>
      <c r="I116" s="107" t="s">
        <v>38</v>
      </c>
      <c r="J116" s="86"/>
      <c r="K116" s="114"/>
      <c r="L116" s="105"/>
      <c r="M116" s="116"/>
      <c r="N116" s="75"/>
      <c r="O116" s="115"/>
      <c r="P116" s="115"/>
      <c r="Q116" s="115"/>
      <c r="R116" s="115"/>
      <c r="S116" s="115"/>
      <c r="T116" s="115"/>
      <c r="U116" s="115"/>
      <c r="V116" s="115"/>
      <c r="W116" s="111"/>
      <c r="X116" s="111"/>
      <c r="Y116" s="111"/>
      <c r="Z116" s="111"/>
      <c r="AA116" s="105"/>
      <c r="AB116" s="111"/>
      <c r="AC116" s="111"/>
      <c r="AD116" s="112" t="s">
        <v>475</v>
      </c>
      <c r="AE116" s="112" t="s">
        <v>476</v>
      </c>
    </row>
    <row r="117" spans="1:31" x14ac:dyDescent="0.25">
      <c r="A117" s="105" t="s">
        <v>38</v>
      </c>
      <c r="B117" s="84"/>
      <c r="C117" s="84" t="s">
        <v>477</v>
      </c>
      <c r="D117" s="105" t="s">
        <v>33</v>
      </c>
      <c r="E117" s="85">
        <v>0.12</v>
      </c>
      <c r="F117" s="84" t="s">
        <v>478</v>
      </c>
      <c r="G117" s="105"/>
      <c r="H117" s="106"/>
      <c r="I117" s="107" t="s">
        <v>38</v>
      </c>
      <c r="J117" s="86"/>
      <c r="K117" s="114"/>
      <c r="L117" s="105"/>
      <c r="M117" s="116"/>
      <c r="N117" s="75"/>
      <c r="O117" s="115"/>
      <c r="P117" s="115"/>
      <c r="Q117" s="115"/>
      <c r="R117" s="115"/>
      <c r="S117" s="115"/>
      <c r="T117" s="115"/>
      <c r="U117" s="115"/>
      <c r="V117" s="115"/>
      <c r="W117" s="111"/>
      <c r="X117" s="111"/>
      <c r="Y117" s="111"/>
      <c r="Z117" s="111"/>
      <c r="AA117" s="105"/>
      <c r="AB117" s="111"/>
      <c r="AC117" s="111"/>
      <c r="AD117" s="112" t="s">
        <v>479</v>
      </c>
      <c r="AE117" s="112" t="s">
        <v>480</v>
      </c>
    </row>
    <row r="118" spans="1:31" x14ac:dyDescent="0.25">
      <c r="A118" s="105">
        <v>10</v>
      </c>
      <c r="B118" s="84" t="s">
        <v>364</v>
      </c>
      <c r="C118" s="84" t="s">
        <v>481</v>
      </c>
      <c r="D118" s="105" t="s">
        <v>33</v>
      </c>
      <c r="E118" s="85">
        <v>0.4</v>
      </c>
      <c r="F118" s="84" t="s">
        <v>482</v>
      </c>
      <c r="G118" s="105"/>
      <c r="H118" s="106"/>
      <c r="I118" s="107" t="s">
        <v>35</v>
      </c>
      <c r="J118" s="86">
        <v>200000</v>
      </c>
      <c r="K118" s="114"/>
      <c r="L118" s="105"/>
      <c r="M118" s="116"/>
      <c r="N118" s="75"/>
      <c r="O118" s="115"/>
      <c r="P118" s="115"/>
      <c r="Q118" s="115"/>
      <c r="R118" s="115"/>
      <c r="S118" s="115"/>
      <c r="T118" s="115"/>
      <c r="U118" s="115"/>
      <c r="V118" s="115"/>
      <c r="W118" s="111"/>
      <c r="X118" s="111"/>
      <c r="Y118" s="111"/>
      <c r="Z118" s="111"/>
      <c r="AA118" s="105"/>
      <c r="AB118" s="111"/>
      <c r="AC118" s="111"/>
      <c r="AD118" s="84" t="s">
        <v>483</v>
      </c>
      <c r="AE118" s="117" t="s">
        <v>484</v>
      </c>
    </row>
    <row r="119" spans="1:31" x14ac:dyDescent="0.25">
      <c r="A119" s="105" t="s">
        <v>38</v>
      </c>
      <c r="B119" s="84"/>
      <c r="C119" s="84" t="s">
        <v>485</v>
      </c>
      <c r="D119" s="105" t="s">
        <v>33</v>
      </c>
      <c r="E119" s="85">
        <v>0.32</v>
      </c>
      <c r="F119" s="84" t="s">
        <v>486</v>
      </c>
      <c r="G119" s="105"/>
      <c r="H119" s="106"/>
      <c r="I119" s="107" t="s">
        <v>38</v>
      </c>
      <c r="J119" s="86"/>
      <c r="K119" s="114"/>
      <c r="L119" s="105"/>
      <c r="M119" s="116"/>
      <c r="N119" s="75"/>
      <c r="O119" s="115"/>
      <c r="P119" s="115"/>
      <c r="Q119" s="115"/>
      <c r="R119" s="115"/>
      <c r="S119" s="115"/>
      <c r="T119" s="115"/>
      <c r="U119" s="115"/>
      <c r="V119" s="115"/>
      <c r="W119" s="111"/>
      <c r="X119" s="111"/>
      <c r="Y119" s="111"/>
      <c r="Z119" s="111"/>
      <c r="AA119" s="105"/>
      <c r="AB119" s="111"/>
      <c r="AC119" s="111"/>
      <c r="AD119" s="84" t="s">
        <v>487</v>
      </c>
      <c r="AE119" s="117" t="s">
        <v>488</v>
      </c>
    </row>
    <row r="120" spans="1:31" x14ac:dyDescent="0.25">
      <c r="A120" s="105" t="s">
        <v>38</v>
      </c>
      <c r="B120" s="84"/>
      <c r="C120" s="84" t="s">
        <v>489</v>
      </c>
      <c r="D120" s="105" t="s">
        <v>33</v>
      </c>
      <c r="E120" s="85">
        <v>0.3</v>
      </c>
      <c r="F120" s="84" t="s">
        <v>490</v>
      </c>
      <c r="G120" s="105"/>
      <c r="H120" s="106"/>
      <c r="I120" s="107" t="s">
        <v>38</v>
      </c>
      <c r="J120" s="86"/>
      <c r="K120" s="114"/>
      <c r="L120" s="105"/>
      <c r="M120" s="116"/>
      <c r="N120" s="75"/>
      <c r="O120" s="115"/>
      <c r="P120" s="115"/>
      <c r="Q120" s="115"/>
      <c r="R120" s="115"/>
      <c r="S120" s="115"/>
      <c r="T120" s="115"/>
      <c r="U120" s="115"/>
      <c r="V120" s="115"/>
      <c r="W120" s="111"/>
      <c r="X120" s="111"/>
      <c r="Y120" s="111"/>
      <c r="Z120" s="111"/>
      <c r="AA120" s="105"/>
      <c r="AB120" s="111"/>
      <c r="AC120" s="111"/>
      <c r="AD120" s="84" t="s">
        <v>491</v>
      </c>
      <c r="AE120" s="117" t="s">
        <v>492</v>
      </c>
    </row>
    <row r="121" spans="1:31" x14ac:dyDescent="0.25">
      <c r="A121" s="105" t="s">
        <v>38</v>
      </c>
      <c r="B121" s="84"/>
      <c r="C121" s="84" t="s">
        <v>493</v>
      </c>
      <c r="D121" s="105" t="s">
        <v>33</v>
      </c>
      <c r="E121" s="85">
        <v>0.08</v>
      </c>
      <c r="F121" s="84" t="s">
        <v>494</v>
      </c>
      <c r="G121" s="105"/>
      <c r="H121" s="106"/>
      <c r="I121" s="107" t="s">
        <v>38</v>
      </c>
      <c r="J121" s="86"/>
      <c r="K121" s="114"/>
      <c r="L121" s="105"/>
      <c r="M121" s="116"/>
      <c r="N121" s="75"/>
      <c r="O121" s="115"/>
      <c r="P121" s="115"/>
      <c r="Q121" s="115"/>
      <c r="R121" s="115"/>
      <c r="S121" s="115"/>
      <c r="T121" s="115"/>
      <c r="U121" s="115"/>
      <c r="V121" s="115"/>
      <c r="W121" s="111"/>
      <c r="X121" s="111"/>
      <c r="Y121" s="111"/>
      <c r="Z121" s="111"/>
      <c r="AA121" s="105"/>
      <c r="AB121" s="111"/>
      <c r="AC121" s="111"/>
      <c r="AD121" s="84" t="s">
        <v>495</v>
      </c>
      <c r="AE121" s="84" t="s">
        <v>496</v>
      </c>
    </row>
    <row r="122" spans="1:31" x14ac:dyDescent="0.25">
      <c r="A122" s="105" t="s">
        <v>38</v>
      </c>
      <c r="B122" s="84"/>
      <c r="C122" s="84" t="s">
        <v>497</v>
      </c>
      <c r="D122" s="105" t="s">
        <v>33</v>
      </c>
      <c r="E122" s="85">
        <v>0.25</v>
      </c>
      <c r="F122" s="84" t="s">
        <v>498</v>
      </c>
      <c r="G122" s="105"/>
      <c r="H122" s="106"/>
      <c r="I122" s="107" t="s">
        <v>38</v>
      </c>
      <c r="J122" s="86"/>
      <c r="K122" s="114"/>
      <c r="L122" s="105"/>
      <c r="M122" s="116"/>
      <c r="N122" s="75"/>
      <c r="O122" s="115"/>
      <c r="P122" s="115"/>
      <c r="Q122" s="115"/>
      <c r="R122" s="115"/>
      <c r="S122" s="115"/>
      <c r="T122" s="115"/>
      <c r="U122" s="115"/>
      <c r="V122" s="115"/>
      <c r="W122" s="111"/>
      <c r="X122" s="111"/>
      <c r="Y122" s="111"/>
      <c r="Z122" s="111"/>
      <c r="AA122" s="105"/>
      <c r="AB122" s="111"/>
      <c r="AC122" s="111"/>
      <c r="AD122" s="84" t="s">
        <v>499</v>
      </c>
      <c r="AE122" s="117" t="s">
        <v>500</v>
      </c>
    </row>
    <row r="123" spans="1:31" x14ac:dyDescent="0.25">
      <c r="A123" s="105" t="s">
        <v>38</v>
      </c>
      <c r="B123" s="84"/>
      <c r="C123" s="84" t="s">
        <v>501</v>
      </c>
      <c r="D123" s="105" t="s">
        <v>33</v>
      </c>
      <c r="E123" s="85">
        <v>0.76</v>
      </c>
      <c r="F123" s="84" t="s">
        <v>502</v>
      </c>
      <c r="G123" s="105"/>
      <c r="H123" s="106"/>
      <c r="I123" s="107" t="s">
        <v>38</v>
      </c>
      <c r="J123" s="86"/>
      <c r="K123" s="114"/>
      <c r="L123" s="105"/>
      <c r="M123" s="116"/>
      <c r="N123" s="75"/>
      <c r="O123" s="115"/>
      <c r="P123" s="115"/>
      <c r="Q123" s="115"/>
      <c r="R123" s="115"/>
      <c r="S123" s="115"/>
      <c r="T123" s="115"/>
      <c r="U123" s="115"/>
      <c r="V123" s="115"/>
      <c r="W123" s="111"/>
      <c r="X123" s="111"/>
      <c r="Y123" s="111"/>
      <c r="Z123" s="111"/>
      <c r="AA123" s="105"/>
      <c r="AB123" s="111"/>
      <c r="AC123" s="111"/>
      <c r="AD123" s="84" t="s">
        <v>503</v>
      </c>
      <c r="AE123" s="117" t="s">
        <v>504</v>
      </c>
    </row>
    <row r="124" spans="1:31" x14ac:dyDescent="0.25">
      <c r="A124" s="105" t="s">
        <v>38</v>
      </c>
      <c r="B124" s="84"/>
      <c r="C124" s="84" t="s">
        <v>505</v>
      </c>
      <c r="D124" s="105" t="s">
        <v>33</v>
      </c>
      <c r="E124" s="85">
        <v>0.13</v>
      </c>
      <c r="F124" s="84" t="s">
        <v>506</v>
      </c>
      <c r="G124" s="105"/>
      <c r="H124" s="106"/>
      <c r="I124" s="107" t="s">
        <v>38</v>
      </c>
      <c r="J124" s="86"/>
      <c r="K124" s="114"/>
      <c r="L124" s="105"/>
      <c r="M124" s="116"/>
      <c r="N124" s="75"/>
      <c r="O124" s="115"/>
      <c r="P124" s="115"/>
      <c r="Q124" s="115"/>
      <c r="R124" s="115"/>
      <c r="S124" s="115"/>
      <c r="T124" s="115"/>
      <c r="U124" s="115"/>
      <c r="V124" s="115"/>
      <c r="W124" s="111"/>
      <c r="X124" s="111"/>
      <c r="Y124" s="111"/>
      <c r="Z124" s="111"/>
      <c r="AA124" s="105"/>
      <c r="AB124" s="111"/>
      <c r="AC124" s="111"/>
      <c r="AD124" s="84" t="s">
        <v>507</v>
      </c>
      <c r="AE124" s="117" t="s">
        <v>508</v>
      </c>
    </row>
    <row r="125" spans="1:31" x14ac:dyDescent="0.25">
      <c r="A125" s="105" t="s">
        <v>38</v>
      </c>
      <c r="B125" s="84"/>
      <c r="C125" s="84" t="s">
        <v>217</v>
      </c>
      <c r="D125" s="105" t="s">
        <v>33</v>
      </c>
      <c r="E125" s="85">
        <v>0.16</v>
      </c>
      <c r="F125" s="84" t="s">
        <v>509</v>
      </c>
      <c r="G125" s="105"/>
      <c r="H125" s="106"/>
      <c r="I125" s="107" t="s">
        <v>38</v>
      </c>
      <c r="J125" s="86"/>
      <c r="K125" s="114"/>
      <c r="L125" s="105"/>
      <c r="M125" s="116"/>
      <c r="N125" s="75"/>
      <c r="O125" s="115"/>
      <c r="P125" s="115"/>
      <c r="Q125" s="115"/>
      <c r="R125" s="115"/>
      <c r="S125" s="115"/>
      <c r="T125" s="115"/>
      <c r="U125" s="115"/>
      <c r="V125" s="115"/>
      <c r="W125" s="111"/>
      <c r="X125" s="111"/>
      <c r="Y125" s="111"/>
      <c r="Z125" s="111"/>
      <c r="AA125" s="105"/>
      <c r="AB125" s="111"/>
      <c r="AC125" s="111"/>
      <c r="AD125" s="84" t="s">
        <v>510</v>
      </c>
      <c r="AE125" s="117" t="s">
        <v>511</v>
      </c>
    </row>
    <row r="126" spans="1:31" x14ac:dyDescent="0.25">
      <c r="A126" s="105" t="s">
        <v>38</v>
      </c>
      <c r="B126" s="84"/>
      <c r="C126" s="84" t="s">
        <v>512</v>
      </c>
      <c r="D126" s="105" t="s">
        <v>33</v>
      </c>
      <c r="E126" s="85">
        <v>0.05</v>
      </c>
      <c r="F126" s="84" t="s">
        <v>72</v>
      </c>
      <c r="G126" s="105"/>
      <c r="H126" s="106"/>
      <c r="I126" s="107" t="s">
        <v>38</v>
      </c>
      <c r="J126" s="86"/>
      <c r="K126" s="114"/>
      <c r="L126" s="105"/>
      <c r="M126" s="116"/>
      <c r="N126" s="75"/>
      <c r="O126" s="115"/>
      <c r="P126" s="115"/>
      <c r="Q126" s="115"/>
      <c r="R126" s="115"/>
      <c r="S126" s="115"/>
      <c r="T126" s="115"/>
      <c r="U126" s="115"/>
      <c r="V126" s="115"/>
      <c r="W126" s="111"/>
      <c r="X126" s="111"/>
      <c r="Y126" s="111"/>
      <c r="Z126" s="111"/>
      <c r="AA126" s="105"/>
      <c r="AB126" s="111"/>
      <c r="AC126" s="111"/>
      <c r="AD126" s="84" t="s">
        <v>513</v>
      </c>
      <c r="AE126" s="117" t="s">
        <v>514</v>
      </c>
    </row>
    <row r="127" spans="1:31" x14ac:dyDescent="0.25">
      <c r="A127" s="105">
        <v>10</v>
      </c>
      <c r="B127" s="84" t="s">
        <v>364</v>
      </c>
      <c r="C127" s="84" t="s">
        <v>515</v>
      </c>
      <c r="D127" s="105" t="s">
        <v>33</v>
      </c>
      <c r="E127" s="85">
        <v>0.89</v>
      </c>
      <c r="F127" s="84" t="s">
        <v>516</v>
      </c>
      <c r="G127" s="105"/>
      <c r="H127" s="106"/>
      <c r="I127" s="107" t="s">
        <v>35</v>
      </c>
      <c r="J127" s="86">
        <v>95000</v>
      </c>
      <c r="K127" s="114"/>
      <c r="L127" s="105"/>
      <c r="M127" s="116"/>
      <c r="N127" s="75"/>
      <c r="O127" s="115"/>
      <c r="P127" s="115"/>
      <c r="Q127" s="115"/>
      <c r="R127" s="115"/>
      <c r="S127" s="115"/>
      <c r="T127" s="115"/>
      <c r="U127" s="115"/>
      <c r="V127" s="115"/>
      <c r="W127" s="111"/>
      <c r="X127" s="111"/>
      <c r="Y127" s="111"/>
      <c r="Z127" s="111"/>
      <c r="AA127" s="105"/>
      <c r="AB127" s="111"/>
      <c r="AC127" s="111"/>
      <c r="AD127" s="107" t="s">
        <v>517</v>
      </c>
      <c r="AE127" s="107" t="s">
        <v>518</v>
      </c>
    </row>
    <row r="128" spans="1:31" x14ac:dyDescent="0.25">
      <c r="A128" s="105">
        <v>10</v>
      </c>
      <c r="B128" s="84" t="s">
        <v>364</v>
      </c>
      <c r="C128" s="84" t="s">
        <v>519</v>
      </c>
      <c r="D128" s="105" t="s">
        <v>33</v>
      </c>
      <c r="E128" s="85">
        <v>3.04</v>
      </c>
      <c r="F128" s="84" t="s">
        <v>520</v>
      </c>
      <c r="G128" s="105"/>
      <c r="H128" s="106"/>
      <c r="I128" s="107" t="s">
        <v>35</v>
      </c>
      <c r="J128" s="86">
        <v>320000</v>
      </c>
      <c r="K128" s="114"/>
      <c r="L128" s="105"/>
      <c r="M128" s="116"/>
      <c r="N128" s="75"/>
      <c r="O128" s="115"/>
      <c r="P128" s="115"/>
      <c r="Q128" s="115"/>
      <c r="R128" s="115"/>
      <c r="S128" s="115"/>
      <c r="T128" s="115"/>
      <c r="U128" s="115"/>
      <c r="V128" s="115"/>
      <c r="W128" s="111"/>
      <c r="X128" s="111"/>
      <c r="Y128" s="111"/>
      <c r="Z128" s="111"/>
      <c r="AA128" s="105"/>
      <c r="AB128" s="111"/>
      <c r="AC128" s="111"/>
      <c r="AD128" s="112" t="s">
        <v>521</v>
      </c>
      <c r="AE128" s="107" t="s">
        <v>522</v>
      </c>
    </row>
    <row r="129" spans="1:31" x14ac:dyDescent="0.25">
      <c r="A129" s="105" t="s">
        <v>38</v>
      </c>
      <c r="B129" s="84"/>
      <c r="C129" s="84" t="s">
        <v>523</v>
      </c>
      <c r="D129" s="105" t="s">
        <v>33</v>
      </c>
      <c r="E129" s="85">
        <v>1.21</v>
      </c>
      <c r="F129" s="84" t="s">
        <v>524</v>
      </c>
      <c r="G129" s="105"/>
      <c r="H129" s="106"/>
      <c r="I129" s="107" t="s">
        <v>38</v>
      </c>
      <c r="J129" s="86"/>
      <c r="K129" s="114"/>
      <c r="L129" s="105"/>
      <c r="M129" s="116"/>
      <c r="N129" s="75"/>
      <c r="O129" s="115"/>
      <c r="P129" s="115"/>
      <c r="Q129" s="115"/>
      <c r="R129" s="115"/>
      <c r="S129" s="115"/>
      <c r="T129" s="115"/>
      <c r="U129" s="115"/>
      <c r="V129" s="115"/>
      <c r="W129" s="111"/>
      <c r="X129" s="111"/>
      <c r="Y129" s="111"/>
      <c r="Z129" s="111"/>
      <c r="AA129" s="105"/>
      <c r="AB129" s="111"/>
      <c r="AC129" s="111"/>
      <c r="AD129" s="112" t="s">
        <v>525</v>
      </c>
      <c r="AE129" s="117" t="s">
        <v>526</v>
      </c>
    </row>
    <row r="130" spans="1:31" x14ac:dyDescent="0.25">
      <c r="A130" s="105">
        <v>10</v>
      </c>
      <c r="B130" s="84" t="s">
        <v>364</v>
      </c>
      <c r="C130" s="84" t="s">
        <v>527</v>
      </c>
      <c r="D130" s="105" t="s">
        <v>33</v>
      </c>
      <c r="E130" s="85">
        <v>6.43</v>
      </c>
      <c r="F130" s="84" t="s">
        <v>528</v>
      </c>
      <c r="G130" s="105"/>
      <c r="H130" s="106"/>
      <c r="I130" s="107" t="s">
        <v>35</v>
      </c>
      <c r="J130" s="86">
        <v>700000</v>
      </c>
      <c r="K130" s="114"/>
      <c r="L130" s="105"/>
      <c r="M130" s="116"/>
      <c r="N130" s="75"/>
      <c r="O130" s="115"/>
      <c r="P130" s="115"/>
      <c r="Q130" s="115"/>
      <c r="R130" s="115"/>
      <c r="S130" s="115"/>
      <c r="T130" s="115"/>
      <c r="U130" s="115"/>
      <c r="V130" s="115"/>
      <c r="W130" s="111"/>
      <c r="X130" s="111"/>
      <c r="Y130" s="111"/>
      <c r="Z130" s="111"/>
      <c r="AA130" s="105"/>
      <c r="AB130" s="111"/>
      <c r="AC130" s="111"/>
      <c r="AD130" s="107" t="s">
        <v>529</v>
      </c>
      <c r="AE130" s="107" t="s">
        <v>530</v>
      </c>
    </row>
    <row r="131" spans="1:31" x14ac:dyDescent="0.25">
      <c r="A131" s="105">
        <v>10</v>
      </c>
      <c r="B131" s="84" t="s">
        <v>364</v>
      </c>
      <c r="C131" s="84" t="s">
        <v>272</v>
      </c>
      <c r="D131" s="105" t="s">
        <v>33</v>
      </c>
      <c r="E131" s="85">
        <v>3.08</v>
      </c>
      <c r="F131" s="84" t="s">
        <v>531</v>
      </c>
      <c r="G131" s="105"/>
      <c r="H131" s="106"/>
      <c r="I131" s="107" t="s">
        <v>35</v>
      </c>
      <c r="J131" s="86">
        <v>500000</v>
      </c>
      <c r="K131" s="114"/>
      <c r="L131" s="105"/>
      <c r="M131" s="116"/>
      <c r="N131" s="75"/>
      <c r="O131" s="115"/>
      <c r="P131" s="115"/>
      <c r="Q131" s="115"/>
      <c r="R131" s="115"/>
      <c r="S131" s="115"/>
      <c r="T131" s="115"/>
      <c r="U131" s="115"/>
      <c r="V131" s="115"/>
      <c r="W131" s="111"/>
      <c r="X131" s="111"/>
      <c r="Y131" s="111"/>
      <c r="Z131" s="111"/>
      <c r="AA131" s="105"/>
      <c r="AB131" s="111"/>
      <c r="AC131" s="111"/>
      <c r="AD131" s="107" t="s">
        <v>532</v>
      </c>
      <c r="AE131" s="107" t="s">
        <v>533</v>
      </c>
    </row>
    <row r="132" spans="1:31" x14ac:dyDescent="0.25">
      <c r="A132" s="105">
        <v>10</v>
      </c>
      <c r="B132" s="84" t="s">
        <v>364</v>
      </c>
      <c r="C132" s="84" t="s">
        <v>534</v>
      </c>
      <c r="D132" s="105" t="s">
        <v>33</v>
      </c>
      <c r="E132" s="85">
        <v>0.18</v>
      </c>
      <c r="F132" s="84" t="s">
        <v>535</v>
      </c>
      <c r="G132" s="105"/>
      <c r="H132" s="106"/>
      <c r="I132" s="107" t="s">
        <v>35</v>
      </c>
      <c r="J132" s="86">
        <v>20000</v>
      </c>
      <c r="K132" s="114"/>
      <c r="L132" s="105"/>
      <c r="M132" s="116"/>
      <c r="N132" s="75"/>
      <c r="O132" s="115"/>
      <c r="P132" s="115"/>
      <c r="Q132" s="115"/>
      <c r="R132" s="115"/>
      <c r="S132" s="115"/>
      <c r="T132" s="115"/>
      <c r="U132" s="115"/>
      <c r="V132" s="115"/>
      <c r="W132" s="111"/>
      <c r="X132" s="111"/>
      <c r="Y132" s="111"/>
      <c r="Z132" s="111"/>
      <c r="AA132" s="105"/>
      <c r="AB132" s="111"/>
      <c r="AC132" s="111"/>
      <c r="AD132" s="107" t="s">
        <v>536</v>
      </c>
      <c r="AE132" s="107" t="s">
        <v>537</v>
      </c>
    </row>
    <row r="133" spans="1:31" x14ac:dyDescent="0.25">
      <c r="A133" s="105">
        <v>10</v>
      </c>
      <c r="B133" s="84" t="s">
        <v>364</v>
      </c>
      <c r="C133" s="84" t="s">
        <v>538</v>
      </c>
      <c r="D133" s="105" t="s">
        <v>33</v>
      </c>
      <c r="E133" s="85">
        <v>3.85</v>
      </c>
      <c r="F133" s="84" t="s">
        <v>539</v>
      </c>
      <c r="G133" s="105"/>
      <c r="H133" s="106"/>
      <c r="I133" s="107" t="s">
        <v>35</v>
      </c>
      <c r="J133" s="86">
        <v>295000</v>
      </c>
      <c r="K133" s="114"/>
      <c r="L133" s="105"/>
      <c r="M133" s="116"/>
      <c r="N133" s="75"/>
      <c r="O133" s="115"/>
      <c r="P133" s="115"/>
      <c r="Q133" s="115"/>
      <c r="R133" s="115"/>
      <c r="S133" s="115"/>
      <c r="T133" s="115"/>
      <c r="U133" s="115"/>
      <c r="V133" s="115"/>
      <c r="W133" s="111"/>
      <c r="X133" s="111"/>
      <c r="Y133" s="111"/>
      <c r="Z133" s="111"/>
      <c r="AA133" s="105"/>
      <c r="AB133" s="111"/>
      <c r="AC133" s="111"/>
      <c r="AD133" s="112" t="s">
        <v>522</v>
      </c>
      <c r="AE133" s="112" t="s">
        <v>540</v>
      </c>
    </row>
    <row r="134" spans="1:31" x14ac:dyDescent="0.25">
      <c r="A134" s="105">
        <v>10</v>
      </c>
      <c r="B134" s="84" t="s">
        <v>364</v>
      </c>
      <c r="C134" s="84" t="s">
        <v>541</v>
      </c>
      <c r="D134" s="105" t="s">
        <v>33</v>
      </c>
      <c r="E134" s="85">
        <v>2.84</v>
      </c>
      <c r="F134" s="84" t="s">
        <v>542</v>
      </c>
      <c r="G134" s="105"/>
      <c r="H134" s="106"/>
      <c r="I134" s="107" t="s">
        <v>35</v>
      </c>
      <c r="J134" s="86">
        <v>220000</v>
      </c>
      <c r="K134" s="114"/>
      <c r="L134" s="105"/>
      <c r="M134" s="116"/>
      <c r="N134" s="75"/>
      <c r="O134" s="115"/>
      <c r="P134" s="115"/>
      <c r="Q134" s="115"/>
      <c r="R134" s="115"/>
      <c r="S134" s="115"/>
      <c r="T134" s="115"/>
      <c r="U134" s="115"/>
      <c r="V134" s="115"/>
      <c r="W134" s="111"/>
      <c r="X134" s="111"/>
      <c r="Y134" s="111"/>
      <c r="Z134" s="111"/>
      <c r="AA134" s="105"/>
      <c r="AB134" s="111"/>
      <c r="AC134" s="111"/>
      <c r="AD134" s="112" t="s">
        <v>543</v>
      </c>
      <c r="AE134" s="112" t="s">
        <v>544</v>
      </c>
    </row>
    <row r="135" spans="1:31" x14ac:dyDescent="0.25">
      <c r="A135" s="105">
        <v>10</v>
      </c>
      <c r="B135" s="84" t="s">
        <v>364</v>
      </c>
      <c r="C135" s="84" t="s">
        <v>545</v>
      </c>
      <c r="D135" s="105" t="s">
        <v>33</v>
      </c>
      <c r="E135" s="85">
        <v>0.16</v>
      </c>
      <c r="F135" s="84" t="s">
        <v>546</v>
      </c>
      <c r="G135" s="105"/>
      <c r="H135" s="106"/>
      <c r="I135" s="107" t="s">
        <v>35</v>
      </c>
      <c r="J135" s="86">
        <v>35000</v>
      </c>
      <c r="K135" s="114"/>
      <c r="L135" s="105"/>
      <c r="M135" s="116"/>
      <c r="N135" s="75"/>
      <c r="O135" s="115"/>
      <c r="P135" s="115"/>
      <c r="Q135" s="115"/>
      <c r="R135" s="115"/>
      <c r="S135" s="115"/>
      <c r="T135" s="115"/>
      <c r="U135" s="115"/>
      <c r="V135" s="115"/>
      <c r="W135" s="111"/>
      <c r="X135" s="111"/>
      <c r="Y135" s="111"/>
      <c r="Z135" s="111"/>
      <c r="AA135" s="105"/>
      <c r="AB135" s="111"/>
      <c r="AC135" s="111"/>
      <c r="AD135" s="107" t="s">
        <v>547</v>
      </c>
      <c r="AE135" s="107" t="s">
        <v>548</v>
      </c>
    </row>
    <row r="136" spans="1:31" x14ac:dyDescent="0.25">
      <c r="A136" s="105">
        <v>10</v>
      </c>
      <c r="B136" s="84" t="s">
        <v>364</v>
      </c>
      <c r="C136" s="84" t="s">
        <v>549</v>
      </c>
      <c r="D136" s="105" t="s">
        <v>33</v>
      </c>
      <c r="E136" s="85">
        <v>0.71</v>
      </c>
      <c r="F136" s="84" t="s">
        <v>550</v>
      </c>
      <c r="G136" s="105"/>
      <c r="H136" s="106"/>
      <c r="I136" s="107" t="s">
        <v>35</v>
      </c>
      <c r="J136" s="86">
        <v>30000</v>
      </c>
      <c r="K136" s="114"/>
      <c r="L136" s="105"/>
      <c r="M136" s="116"/>
      <c r="N136" s="75"/>
      <c r="O136" s="115"/>
      <c r="P136" s="115"/>
      <c r="Q136" s="115"/>
      <c r="R136" s="115"/>
      <c r="S136" s="115"/>
      <c r="T136" s="115"/>
      <c r="U136" s="115"/>
      <c r="V136" s="115"/>
      <c r="W136" s="111"/>
      <c r="X136" s="111"/>
      <c r="Y136" s="111"/>
      <c r="Z136" s="111"/>
      <c r="AA136" s="105"/>
      <c r="AB136" s="111"/>
      <c r="AC136" s="111"/>
      <c r="AD136" s="107" t="s">
        <v>551</v>
      </c>
      <c r="AE136" s="107" t="s">
        <v>552</v>
      </c>
    </row>
    <row r="137" spans="1:31" x14ac:dyDescent="0.25">
      <c r="A137" s="105">
        <v>10</v>
      </c>
      <c r="B137" s="84" t="s">
        <v>364</v>
      </c>
      <c r="C137" s="84" t="s">
        <v>553</v>
      </c>
      <c r="D137" s="105" t="s">
        <v>33</v>
      </c>
      <c r="E137" s="85">
        <v>0.1</v>
      </c>
      <c r="F137" s="84" t="s">
        <v>554</v>
      </c>
      <c r="G137" s="105"/>
      <c r="H137" s="106"/>
      <c r="I137" s="107" t="s">
        <v>35</v>
      </c>
      <c r="J137" s="86">
        <v>10000</v>
      </c>
      <c r="K137" s="114"/>
      <c r="L137" s="105"/>
      <c r="M137" s="116"/>
      <c r="N137" s="75"/>
      <c r="O137" s="115"/>
      <c r="P137" s="115"/>
      <c r="Q137" s="115"/>
      <c r="R137" s="115"/>
      <c r="S137" s="115"/>
      <c r="T137" s="115"/>
      <c r="U137" s="115"/>
      <c r="V137" s="115"/>
      <c r="W137" s="111"/>
      <c r="X137" s="111"/>
      <c r="Y137" s="111"/>
      <c r="Z137" s="111"/>
      <c r="AA137" s="105"/>
      <c r="AB137" s="111"/>
      <c r="AC137" s="111"/>
      <c r="AD137" s="107" t="s">
        <v>555</v>
      </c>
      <c r="AE137" s="107" t="s">
        <v>556</v>
      </c>
    </row>
    <row r="138" spans="1:31" x14ac:dyDescent="0.25">
      <c r="A138" s="105" t="s">
        <v>38</v>
      </c>
      <c r="B138" s="84"/>
      <c r="C138" s="84"/>
      <c r="D138" s="105" t="s">
        <v>38</v>
      </c>
      <c r="E138" s="85"/>
      <c r="F138" s="84"/>
      <c r="G138" s="105"/>
      <c r="H138" s="106"/>
      <c r="I138" s="107" t="s">
        <v>38</v>
      </c>
      <c r="J138" s="86"/>
      <c r="K138" s="114"/>
      <c r="L138" s="105"/>
      <c r="M138" s="116"/>
      <c r="N138" s="75"/>
      <c r="O138" s="115"/>
      <c r="P138" s="115"/>
      <c r="Q138" s="115"/>
      <c r="R138" s="115"/>
      <c r="S138" s="115"/>
      <c r="T138" s="115"/>
      <c r="U138" s="115"/>
      <c r="V138" s="115"/>
      <c r="W138" s="111"/>
      <c r="X138" s="111"/>
      <c r="Y138" s="111"/>
      <c r="Z138" s="111"/>
      <c r="AA138" s="105"/>
      <c r="AB138" s="111"/>
      <c r="AC138" s="111"/>
      <c r="AD138" s="84"/>
      <c r="AE138" s="117"/>
    </row>
    <row r="139" spans="1:31" x14ac:dyDescent="0.25">
      <c r="A139" s="105">
        <v>10</v>
      </c>
      <c r="B139" s="84" t="s">
        <v>557</v>
      </c>
      <c r="C139" s="84" t="s">
        <v>558</v>
      </c>
      <c r="D139" s="105" t="s">
        <v>33</v>
      </c>
      <c r="E139" s="85">
        <v>3.6</v>
      </c>
      <c r="F139" s="84" t="s">
        <v>559</v>
      </c>
      <c r="G139" s="105"/>
      <c r="H139" s="106"/>
      <c r="I139" s="107" t="s">
        <v>35</v>
      </c>
      <c r="J139" s="86">
        <v>410000</v>
      </c>
      <c r="K139" s="114"/>
      <c r="L139" s="105"/>
      <c r="M139" s="116"/>
      <c r="N139" s="75"/>
      <c r="O139" s="115"/>
      <c r="P139" s="115"/>
      <c r="Q139" s="115"/>
      <c r="R139" s="115"/>
      <c r="S139" s="115"/>
      <c r="T139" s="115"/>
      <c r="U139" s="115"/>
      <c r="V139" s="115"/>
      <c r="W139" s="111"/>
      <c r="X139" s="111"/>
      <c r="Y139" s="111"/>
      <c r="Z139" s="111"/>
      <c r="AA139" s="105"/>
      <c r="AB139" s="111"/>
      <c r="AC139" s="111"/>
      <c r="AD139" s="107" t="s">
        <v>560</v>
      </c>
      <c r="AE139" s="107" t="s">
        <v>561</v>
      </c>
    </row>
    <row r="140" spans="1:31" x14ac:dyDescent="0.25">
      <c r="A140" s="105">
        <v>10</v>
      </c>
      <c r="B140" s="84" t="s">
        <v>557</v>
      </c>
      <c r="C140" s="84" t="s">
        <v>360</v>
      </c>
      <c r="D140" s="105" t="s">
        <v>33</v>
      </c>
      <c r="E140" s="85">
        <v>1.97</v>
      </c>
      <c r="F140" s="84" t="s">
        <v>562</v>
      </c>
      <c r="G140" s="105"/>
      <c r="H140" s="106"/>
      <c r="I140" s="107" t="s">
        <v>35</v>
      </c>
      <c r="J140" s="86">
        <v>110000</v>
      </c>
      <c r="K140" s="114"/>
      <c r="L140" s="105"/>
      <c r="M140" s="116"/>
      <c r="N140" s="75"/>
      <c r="O140" s="115"/>
      <c r="P140" s="115"/>
      <c r="Q140" s="115"/>
      <c r="R140" s="115"/>
      <c r="S140" s="115"/>
      <c r="T140" s="115"/>
      <c r="U140" s="115"/>
      <c r="V140" s="115"/>
      <c r="W140" s="111"/>
      <c r="X140" s="111"/>
      <c r="Y140" s="111"/>
      <c r="Z140" s="111"/>
      <c r="AA140" s="105"/>
      <c r="AB140" s="111"/>
      <c r="AC140" s="111"/>
      <c r="AD140" s="107" t="s">
        <v>563</v>
      </c>
      <c r="AE140" s="107" t="s">
        <v>564</v>
      </c>
    </row>
    <row r="141" spans="1:31" x14ac:dyDescent="0.25">
      <c r="A141" s="105">
        <v>10</v>
      </c>
      <c r="B141" s="84" t="s">
        <v>557</v>
      </c>
      <c r="C141" s="84" t="s">
        <v>565</v>
      </c>
      <c r="D141" s="105" t="s">
        <v>33</v>
      </c>
      <c r="E141" s="85">
        <v>2.79</v>
      </c>
      <c r="F141" s="84" t="s">
        <v>566</v>
      </c>
      <c r="G141" s="105"/>
      <c r="H141" s="106"/>
      <c r="I141" s="107" t="s">
        <v>35</v>
      </c>
      <c r="J141" s="86">
        <v>225000</v>
      </c>
      <c r="K141" s="114"/>
      <c r="L141" s="105"/>
      <c r="M141" s="116"/>
      <c r="N141" s="75"/>
      <c r="O141" s="115"/>
      <c r="P141" s="115"/>
      <c r="Q141" s="115"/>
      <c r="R141" s="115"/>
      <c r="S141" s="115"/>
      <c r="T141" s="115"/>
      <c r="U141" s="115"/>
      <c r="V141" s="115"/>
      <c r="W141" s="111"/>
      <c r="X141" s="111"/>
      <c r="Y141" s="111"/>
      <c r="Z141" s="111"/>
      <c r="AA141" s="105"/>
      <c r="AB141" s="111"/>
      <c r="AC141" s="111"/>
      <c r="AD141" s="107" t="s">
        <v>567</v>
      </c>
      <c r="AE141" s="107" t="s">
        <v>568</v>
      </c>
    </row>
    <row r="142" spans="1:31" x14ac:dyDescent="0.25">
      <c r="A142" s="105">
        <v>10</v>
      </c>
      <c r="B142" s="84" t="s">
        <v>557</v>
      </c>
      <c r="C142" s="84" t="s">
        <v>569</v>
      </c>
      <c r="D142" s="105" t="s">
        <v>33</v>
      </c>
      <c r="E142" s="85">
        <v>2.0499999999999998</v>
      </c>
      <c r="F142" s="84" t="s">
        <v>570</v>
      </c>
      <c r="G142" s="105"/>
      <c r="H142" s="106"/>
      <c r="I142" s="107" t="s">
        <v>35</v>
      </c>
      <c r="J142" s="86">
        <v>220000</v>
      </c>
      <c r="K142" s="114"/>
      <c r="L142" s="105"/>
      <c r="M142" s="116"/>
      <c r="N142" s="75"/>
      <c r="O142" s="115"/>
      <c r="P142" s="115"/>
      <c r="Q142" s="115"/>
      <c r="R142" s="115"/>
      <c r="S142" s="115"/>
      <c r="T142" s="115"/>
      <c r="U142" s="115"/>
      <c r="V142" s="115"/>
      <c r="W142" s="111"/>
      <c r="X142" s="111"/>
      <c r="Y142" s="111"/>
      <c r="Z142" s="111"/>
      <c r="AA142" s="105"/>
      <c r="AB142" s="111"/>
      <c r="AC142" s="111"/>
      <c r="AD142" s="112" t="s">
        <v>571</v>
      </c>
      <c r="AE142" s="112" t="s">
        <v>572</v>
      </c>
    </row>
    <row r="143" spans="1:31" x14ac:dyDescent="0.25">
      <c r="A143" s="105" t="s">
        <v>38</v>
      </c>
      <c r="B143" s="84"/>
      <c r="C143" s="84" t="s">
        <v>573</v>
      </c>
      <c r="D143" s="105" t="s">
        <v>33</v>
      </c>
      <c r="E143" s="85">
        <v>1.21</v>
      </c>
      <c r="F143" s="84" t="s">
        <v>574</v>
      </c>
      <c r="G143" s="105"/>
      <c r="H143" s="106"/>
      <c r="I143" s="107" t="s">
        <v>38</v>
      </c>
      <c r="J143" s="86"/>
      <c r="K143" s="114"/>
      <c r="L143" s="105"/>
      <c r="M143" s="116"/>
      <c r="N143" s="75"/>
      <c r="O143" s="115"/>
      <c r="P143" s="115"/>
      <c r="Q143" s="115"/>
      <c r="R143" s="115"/>
      <c r="S143" s="115"/>
      <c r="T143" s="115"/>
      <c r="U143" s="115"/>
      <c r="V143" s="115"/>
      <c r="W143" s="111"/>
      <c r="X143" s="111"/>
      <c r="Y143" s="111"/>
      <c r="Z143" s="111"/>
      <c r="AA143" s="105"/>
      <c r="AB143" s="111"/>
      <c r="AC143" s="111"/>
      <c r="AD143" s="112" t="s">
        <v>575</v>
      </c>
      <c r="AE143" s="112" t="s">
        <v>576</v>
      </c>
    </row>
    <row r="144" spans="1:31" x14ac:dyDescent="0.25">
      <c r="A144" s="105">
        <v>10</v>
      </c>
      <c r="B144" s="84" t="s">
        <v>557</v>
      </c>
      <c r="C144" s="84" t="s">
        <v>577</v>
      </c>
      <c r="D144" s="105" t="s">
        <v>33</v>
      </c>
      <c r="E144" s="85">
        <v>2.2400000000000002</v>
      </c>
      <c r="F144" s="84" t="s">
        <v>578</v>
      </c>
      <c r="G144" s="105"/>
      <c r="H144" s="106"/>
      <c r="I144" s="107" t="s">
        <v>35</v>
      </c>
      <c r="J144" s="86">
        <v>150000</v>
      </c>
      <c r="K144" s="114"/>
      <c r="L144" s="105"/>
      <c r="M144" s="116"/>
      <c r="N144" s="75"/>
      <c r="O144" s="115"/>
      <c r="P144" s="115"/>
      <c r="Q144" s="115"/>
      <c r="R144" s="115"/>
      <c r="S144" s="115"/>
      <c r="T144" s="115"/>
      <c r="U144" s="115"/>
      <c r="V144" s="115"/>
      <c r="W144" s="111"/>
      <c r="X144" s="111"/>
      <c r="Y144" s="111"/>
      <c r="Z144" s="111"/>
      <c r="AA144" s="105"/>
      <c r="AB144" s="111"/>
      <c r="AC144" s="111"/>
      <c r="AD144" s="107" t="s">
        <v>579</v>
      </c>
      <c r="AE144" s="107" t="s">
        <v>580</v>
      </c>
    </row>
    <row r="145" spans="1:31" x14ac:dyDescent="0.25">
      <c r="A145" s="105">
        <v>10</v>
      </c>
      <c r="B145" s="84" t="s">
        <v>557</v>
      </c>
      <c r="C145" s="84" t="s">
        <v>581</v>
      </c>
      <c r="D145" s="105" t="s">
        <v>33</v>
      </c>
      <c r="E145" s="85">
        <v>6</v>
      </c>
      <c r="F145" s="84" t="s">
        <v>582</v>
      </c>
      <c r="G145" s="105"/>
      <c r="H145" s="106"/>
      <c r="I145" s="107" t="s">
        <v>35</v>
      </c>
      <c r="J145" s="86">
        <v>790000</v>
      </c>
      <c r="K145" s="114"/>
      <c r="L145" s="105"/>
      <c r="M145" s="116"/>
      <c r="N145" s="75"/>
      <c r="O145" s="115"/>
      <c r="P145" s="115"/>
      <c r="Q145" s="115"/>
      <c r="R145" s="115"/>
      <c r="S145" s="115"/>
      <c r="T145" s="115"/>
      <c r="U145" s="115"/>
      <c r="V145" s="115"/>
      <c r="W145" s="111"/>
      <c r="X145" s="111"/>
      <c r="Y145" s="111"/>
      <c r="Z145" s="111"/>
      <c r="AA145" s="105"/>
      <c r="AB145" s="111"/>
      <c r="AC145" s="111"/>
      <c r="AD145" s="107" t="s">
        <v>583</v>
      </c>
      <c r="AE145" s="107" t="s">
        <v>584</v>
      </c>
    </row>
    <row r="146" spans="1:31" x14ac:dyDescent="0.25">
      <c r="A146" s="105">
        <v>10</v>
      </c>
      <c r="B146" s="84" t="s">
        <v>557</v>
      </c>
      <c r="C146" s="84" t="s">
        <v>585</v>
      </c>
      <c r="D146" s="105" t="s">
        <v>33</v>
      </c>
      <c r="E146" s="85">
        <v>0.16</v>
      </c>
      <c r="F146" s="84" t="s">
        <v>586</v>
      </c>
      <c r="G146" s="105"/>
      <c r="H146" s="106"/>
      <c r="I146" s="107" t="s">
        <v>35</v>
      </c>
      <c r="J146" s="86">
        <v>30000</v>
      </c>
      <c r="K146" s="114"/>
      <c r="L146" s="105"/>
      <c r="M146" s="116"/>
      <c r="N146" s="75"/>
      <c r="O146" s="115"/>
      <c r="P146" s="115"/>
      <c r="Q146" s="115"/>
      <c r="R146" s="115"/>
      <c r="S146" s="115"/>
      <c r="T146" s="115"/>
      <c r="U146" s="115"/>
      <c r="V146" s="115"/>
      <c r="W146" s="111"/>
      <c r="X146" s="111"/>
      <c r="Y146" s="111"/>
      <c r="Z146" s="111"/>
      <c r="AA146" s="105"/>
      <c r="AB146" s="111"/>
      <c r="AC146" s="111"/>
      <c r="AD146" s="112" t="s">
        <v>587</v>
      </c>
      <c r="AE146" s="112" t="s">
        <v>588</v>
      </c>
    </row>
    <row r="147" spans="1:31" x14ac:dyDescent="0.25">
      <c r="A147" s="105" t="s">
        <v>38</v>
      </c>
      <c r="B147" s="84"/>
      <c r="C147" s="84" t="s">
        <v>589</v>
      </c>
      <c r="D147" s="105" t="s">
        <v>33</v>
      </c>
      <c r="E147" s="85">
        <v>0.14000000000000001</v>
      </c>
      <c r="F147" s="84" t="s">
        <v>590</v>
      </c>
      <c r="G147" s="105"/>
      <c r="H147" s="106"/>
      <c r="I147" s="107" t="s">
        <v>38</v>
      </c>
      <c r="J147" s="86"/>
      <c r="K147" s="114"/>
      <c r="L147" s="105"/>
      <c r="M147" s="116"/>
      <c r="N147" s="75"/>
      <c r="O147" s="115"/>
      <c r="P147" s="115"/>
      <c r="Q147" s="115"/>
      <c r="R147" s="115"/>
      <c r="S147" s="115"/>
      <c r="T147" s="115"/>
      <c r="U147" s="115"/>
      <c r="V147" s="115"/>
      <c r="W147" s="111"/>
      <c r="X147" s="111"/>
      <c r="Y147" s="111"/>
      <c r="Z147" s="111"/>
      <c r="AA147" s="105"/>
      <c r="AB147" s="111"/>
      <c r="AC147" s="111"/>
      <c r="AD147" s="112" t="s">
        <v>591</v>
      </c>
      <c r="AE147" s="112" t="s">
        <v>592</v>
      </c>
    </row>
    <row r="148" spans="1:31" x14ac:dyDescent="0.25">
      <c r="A148" s="105">
        <v>10</v>
      </c>
      <c r="B148" s="84" t="s">
        <v>557</v>
      </c>
      <c r="C148" s="84" t="s">
        <v>593</v>
      </c>
      <c r="D148" s="105" t="s">
        <v>33</v>
      </c>
      <c r="E148" s="85">
        <v>0.69</v>
      </c>
      <c r="F148" s="84" t="s">
        <v>594</v>
      </c>
      <c r="G148" s="105"/>
      <c r="H148" s="106"/>
      <c r="I148" s="107" t="s">
        <v>35</v>
      </c>
      <c r="J148" s="86">
        <v>60000</v>
      </c>
      <c r="K148" s="114"/>
      <c r="L148" s="105"/>
      <c r="M148" s="116"/>
      <c r="N148" s="75"/>
      <c r="O148" s="115"/>
      <c r="P148" s="115"/>
      <c r="Q148" s="115"/>
      <c r="R148" s="115"/>
      <c r="S148" s="115"/>
      <c r="T148" s="115"/>
      <c r="U148" s="115"/>
      <c r="V148" s="115"/>
      <c r="W148" s="111"/>
      <c r="X148" s="111"/>
      <c r="Y148" s="111"/>
      <c r="Z148" s="111"/>
      <c r="AA148" s="105"/>
      <c r="AB148" s="111"/>
      <c r="AC148" s="111"/>
      <c r="AD148" s="107" t="s">
        <v>595</v>
      </c>
      <c r="AE148" s="107" t="s">
        <v>596</v>
      </c>
    </row>
    <row r="149" spans="1:31" x14ac:dyDescent="0.25">
      <c r="A149" s="105">
        <v>10</v>
      </c>
      <c r="B149" s="84" t="s">
        <v>557</v>
      </c>
      <c r="C149" s="84" t="s">
        <v>597</v>
      </c>
      <c r="D149" s="105" t="s">
        <v>33</v>
      </c>
      <c r="E149" s="85">
        <v>0.79</v>
      </c>
      <c r="F149" s="84" t="s">
        <v>598</v>
      </c>
      <c r="G149" s="105"/>
      <c r="H149" s="106"/>
      <c r="I149" s="107" t="s">
        <v>35</v>
      </c>
      <c r="J149" s="86">
        <v>60000</v>
      </c>
      <c r="K149" s="114"/>
      <c r="L149" s="105"/>
      <c r="M149" s="116"/>
      <c r="N149" s="75"/>
      <c r="O149" s="115"/>
      <c r="P149" s="115"/>
      <c r="Q149" s="115"/>
      <c r="R149" s="115"/>
      <c r="S149" s="115"/>
      <c r="T149" s="115"/>
      <c r="U149" s="115"/>
      <c r="V149" s="115"/>
      <c r="W149" s="111"/>
      <c r="X149" s="111"/>
      <c r="Y149" s="111"/>
      <c r="Z149" s="111"/>
      <c r="AA149" s="105"/>
      <c r="AB149" s="111"/>
      <c r="AC149" s="111"/>
      <c r="AD149" s="107" t="s">
        <v>599</v>
      </c>
      <c r="AE149" s="107" t="s">
        <v>600</v>
      </c>
    </row>
    <row r="150" spans="1:31" x14ac:dyDescent="0.25">
      <c r="A150" s="105">
        <v>10</v>
      </c>
      <c r="B150" s="84" t="s">
        <v>557</v>
      </c>
      <c r="C150" s="84" t="s">
        <v>601</v>
      </c>
      <c r="D150" s="105" t="s">
        <v>33</v>
      </c>
      <c r="E150" s="85">
        <v>1.31</v>
      </c>
      <c r="F150" s="84" t="s">
        <v>602</v>
      </c>
      <c r="G150" s="105"/>
      <c r="H150" s="106"/>
      <c r="I150" s="107" t="s">
        <v>35</v>
      </c>
      <c r="J150" s="86">
        <v>100000</v>
      </c>
      <c r="K150" s="114"/>
      <c r="L150" s="105"/>
      <c r="M150" s="116"/>
      <c r="N150" s="75"/>
      <c r="O150" s="115"/>
      <c r="P150" s="115"/>
      <c r="Q150" s="115"/>
      <c r="R150" s="115"/>
      <c r="S150" s="115"/>
      <c r="T150" s="115"/>
      <c r="U150" s="115"/>
      <c r="V150" s="115"/>
      <c r="W150" s="111"/>
      <c r="X150" s="111"/>
      <c r="Y150" s="111"/>
      <c r="Z150" s="111"/>
      <c r="AA150" s="105"/>
      <c r="AB150" s="111"/>
      <c r="AC150" s="111"/>
      <c r="AD150" s="107" t="s">
        <v>603</v>
      </c>
      <c r="AE150" s="107" t="s">
        <v>604</v>
      </c>
    </row>
    <row r="151" spans="1:31" x14ac:dyDescent="0.25">
      <c r="A151" s="105">
        <v>10</v>
      </c>
      <c r="B151" s="84" t="s">
        <v>557</v>
      </c>
      <c r="C151" s="84" t="s">
        <v>605</v>
      </c>
      <c r="D151" s="105" t="s">
        <v>33</v>
      </c>
      <c r="E151" s="85">
        <v>1.2</v>
      </c>
      <c r="F151" s="84" t="s">
        <v>606</v>
      </c>
      <c r="G151" s="105"/>
      <c r="H151" s="106"/>
      <c r="I151" s="107" t="s">
        <v>35</v>
      </c>
      <c r="J151" s="86">
        <v>75000</v>
      </c>
      <c r="K151" s="114"/>
      <c r="L151" s="105"/>
      <c r="M151" s="116"/>
      <c r="N151" s="75"/>
      <c r="O151" s="115"/>
      <c r="P151" s="115"/>
      <c r="Q151" s="115"/>
      <c r="R151" s="115"/>
      <c r="S151" s="115"/>
      <c r="T151" s="115"/>
      <c r="U151" s="115"/>
      <c r="V151" s="115"/>
      <c r="W151" s="111"/>
      <c r="X151" s="111"/>
      <c r="Y151" s="111"/>
      <c r="Z151" s="111"/>
      <c r="AA151" s="105"/>
      <c r="AB151" s="111"/>
      <c r="AC151" s="111"/>
      <c r="AD151" s="107" t="s">
        <v>607</v>
      </c>
      <c r="AE151" s="107" t="s">
        <v>608</v>
      </c>
    </row>
    <row r="152" spans="1:31" x14ac:dyDescent="0.25">
      <c r="A152" s="118">
        <v>10</v>
      </c>
      <c r="B152" s="119" t="s">
        <v>557</v>
      </c>
      <c r="C152" s="119" t="s">
        <v>609</v>
      </c>
      <c r="D152" s="118" t="s">
        <v>33</v>
      </c>
      <c r="E152" s="120">
        <v>3.25</v>
      </c>
      <c r="F152" s="119" t="s">
        <v>610</v>
      </c>
      <c r="G152" s="118"/>
      <c r="H152" s="121"/>
      <c r="I152" s="122" t="s">
        <v>35</v>
      </c>
      <c r="J152" s="123">
        <v>470000</v>
      </c>
      <c r="K152" s="124"/>
      <c r="L152" s="118"/>
      <c r="M152" s="125"/>
      <c r="N152" s="97"/>
      <c r="O152" s="126"/>
      <c r="P152" s="126"/>
      <c r="Q152" s="126"/>
      <c r="R152" s="126"/>
      <c r="S152" s="126"/>
      <c r="T152" s="126"/>
      <c r="U152" s="126"/>
      <c r="V152" s="126"/>
      <c r="W152" s="127"/>
      <c r="X152" s="127"/>
      <c r="Y152" s="127"/>
      <c r="Z152" s="127"/>
      <c r="AA152" s="118"/>
      <c r="AB152" s="127"/>
      <c r="AC152" s="127"/>
      <c r="AD152" s="122" t="s">
        <v>611</v>
      </c>
      <c r="AE152" s="122" t="s">
        <v>612</v>
      </c>
    </row>
    <row r="153" spans="1:31" ht="15.75" x14ac:dyDescent="0.25">
      <c r="A153" s="98"/>
      <c r="B153" s="98"/>
      <c r="C153" s="98"/>
      <c r="D153" s="99"/>
      <c r="E153" s="104">
        <f>SUM(E2:E152)</f>
        <v>146.57999999999993</v>
      </c>
      <c r="F153" s="100"/>
      <c r="G153" s="99"/>
      <c r="H153" s="101"/>
      <c r="I153" s="98"/>
      <c r="J153" s="102"/>
      <c r="K153" s="54"/>
      <c r="L153" s="98"/>
      <c r="M153" s="55"/>
      <c r="N153" s="56"/>
      <c r="O153" s="57"/>
      <c r="P153" s="57"/>
      <c r="Q153" s="57"/>
      <c r="R153" s="57"/>
      <c r="S153" s="57"/>
      <c r="T153" s="57"/>
      <c r="U153" s="57"/>
      <c r="V153" s="57"/>
      <c r="W153" s="103"/>
      <c r="X153" s="103"/>
      <c r="Y153" s="103"/>
      <c r="Z153" s="103"/>
      <c r="AA153" s="98"/>
      <c r="AB153" s="103"/>
      <c r="AC153" s="103"/>
      <c r="AD153" s="103"/>
      <c r="AE153" s="103"/>
    </row>
  </sheetData>
  <pageMargins left="0.7" right="0.7" top="0.75" bottom="0.75" header="0.3" footer="0.3"/>
  <pageSetup scale="7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A03C0-AE1D-4060-8284-984C3E7A9300}">
  <sheetPr>
    <pageSetUpPr fitToPage="1"/>
  </sheetPr>
  <dimension ref="A1:AD57"/>
  <sheetViews>
    <sheetView topLeftCell="A7" zoomScale="85" zoomScaleNormal="85" workbookViewId="0">
      <selection activeCell="B63" sqref="B63"/>
    </sheetView>
  </sheetViews>
  <sheetFormatPr defaultRowHeight="15" x14ac:dyDescent="0.25"/>
  <cols>
    <col min="1" max="1" width="12" style="48" customWidth="1"/>
    <col min="2" max="2" width="17.7109375" customWidth="1"/>
    <col min="3" max="3" width="20.28515625" customWidth="1"/>
    <col min="4" max="4" width="10.85546875" bestFit="1" customWidth="1"/>
    <col min="5" max="5" width="11.5703125" bestFit="1" customWidth="1"/>
    <col min="6" max="6" width="40" customWidth="1"/>
    <col min="7" max="7" width="21" hidden="1" customWidth="1"/>
    <col min="8" max="8" width="16.7109375" hidden="1" customWidth="1"/>
    <col min="9" max="9" width="16.28515625" hidden="1" customWidth="1"/>
    <col min="10" max="10" width="17.140625" customWidth="1"/>
    <col min="11" max="11" width="14.28515625" hidden="1" customWidth="1"/>
    <col min="12" max="12" width="18.5703125" hidden="1" customWidth="1"/>
    <col min="13" max="13" width="19.28515625" style="25" hidden="1" customWidth="1"/>
    <col min="14" max="15" width="17.85546875" hidden="1" customWidth="1"/>
    <col min="16" max="16" width="14.5703125" hidden="1" customWidth="1"/>
    <col min="17" max="17" width="15.28515625" hidden="1" customWidth="1"/>
    <col min="18" max="18" width="16.42578125" hidden="1" customWidth="1"/>
    <col min="19" max="19" width="14" hidden="1" customWidth="1"/>
    <col min="20" max="22" width="17.28515625" hidden="1" customWidth="1"/>
    <col min="23" max="23" width="13.7109375" hidden="1" customWidth="1"/>
    <col min="24" max="24" width="16" hidden="1" customWidth="1"/>
    <col min="25" max="25" width="15.7109375" hidden="1" customWidth="1"/>
    <col min="26" max="26" width="16" hidden="1" customWidth="1"/>
    <col min="27" max="27" width="12.5703125" hidden="1" customWidth="1"/>
    <col min="28" max="28" width="13.7109375" hidden="1" customWidth="1"/>
    <col min="29" max="29" width="0.140625" hidden="1" customWidth="1"/>
    <col min="30" max="30" width="28.7109375" style="48" customWidth="1"/>
  </cols>
  <sheetData>
    <row r="1" spans="1:3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6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26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1" t="s">
        <v>28</v>
      </c>
      <c r="AD1" s="27" t="s">
        <v>1653</v>
      </c>
    </row>
    <row r="2" spans="1:30" x14ac:dyDescent="0.25">
      <c r="A2" s="48">
        <v>1</v>
      </c>
      <c r="B2" t="s">
        <v>1654</v>
      </c>
      <c r="C2" t="s">
        <v>1655</v>
      </c>
      <c r="D2" t="s">
        <v>616</v>
      </c>
      <c r="E2">
        <v>2.5299999999999998</v>
      </c>
      <c r="F2" s="28" t="s">
        <v>1656</v>
      </c>
      <c r="G2" t="s">
        <v>1657</v>
      </c>
      <c r="H2" s="29" t="s">
        <v>1657</v>
      </c>
      <c r="I2" t="s">
        <v>1658</v>
      </c>
      <c r="J2" s="58">
        <v>223678</v>
      </c>
      <c r="K2" s="31"/>
      <c r="M2" s="32"/>
      <c r="N2" s="25"/>
      <c r="O2" s="25"/>
      <c r="P2" s="25"/>
      <c r="Q2" s="25"/>
      <c r="R2" s="25"/>
      <c r="S2" s="25"/>
      <c r="T2" s="25"/>
      <c r="U2" s="25"/>
      <c r="V2" s="25"/>
      <c r="W2" s="33"/>
      <c r="X2" s="33"/>
      <c r="Y2" s="33"/>
      <c r="Z2" s="33"/>
      <c r="AB2" s="33"/>
      <c r="AC2" s="33"/>
      <c r="AD2" s="49" t="s">
        <v>1659</v>
      </c>
    </row>
    <row r="3" spans="1:30" x14ac:dyDescent="0.25">
      <c r="A3" s="48">
        <v>1</v>
      </c>
      <c r="B3" t="s">
        <v>1654</v>
      </c>
      <c r="C3" t="s">
        <v>1660</v>
      </c>
      <c r="D3" t="s">
        <v>616</v>
      </c>
      <c r="E3">
        <v>2.4900000000000002</v>
      </c>
      <c r="F3" s="28" t="s">
        <v>1661</v>
      </c>
      <c r="G3" t="s">
        <v>1657</v>
      </c>
      <c r="H3" s="29" t="s">
        <v>1657</v>
      </c>
      <c r="I3" t="s">
        <v>1658</v>
      </c>
      <c r="J3" s="58">
        <v>310131</v>
      </c>
      <c r="K3" s="31"/>
      <c r="N3" s="25"/>
      <c r="O3" s="25"/>
      <c r="P3" s="25"/>
      <c r="Q3" s="25"/>
      <c r="R3" s="25"/>
      <c r="S3" s="25"/>
      <c r="T3" s="25"/>
      <c r="U3" s="25"/>
      <c r="V3" s="25"/>
      <c r="W3" s="33"/>
      <c r="X3" s="33"/>
      <c r="Y3" s="33"/>
      <c r="Z3" s="33"/>
      <c r="AB3" s="33"/>
      <c r="AC3" s="33"/>
      <c r="AD3" s="49" t="s">
        <v>1662</v>
      </c>
    </row>
    <row r="4" spans="1:30" x14ac:dyDescent="0.25">
      <c r="A4" s="48">
        <v>1</v>
      </c>
      <c r="B4" t="s">
        <v>1654</v>
      </c>
      <c r="C4" t="s">
        <v>1663</v>
      </c>
      <c r="D4" t="s">
        <v>616</v>
      </c>
      <c r="E4">
        <v>2.06</v>
      </c>
      <c r="F4" s="28" t="s">
        <v>1664</v>
      </c>
      <c r="G4" t="s">
        <v>1657</v>
      </c>
      <c r="H4" s="29" t="s">
        <v>1657</v>
      </c>
      <c r="I4" t="s">
        <v>1658</v>
      </c>
      <c r="J4" s="58">
        <v>253003</v>
      </c>
      <c r="K4" s="31"/>
      <c r="N4" s="25"/>
      <c r="O4" s="25"/>
      <c r="P4" s="25"/>
      <c r="Q4" s="25"/>
      <c r="R4" s="25"/>
      <c r="S4" s="25"/>
      <c r="T4" s="25"/>
      <c r="U4" s="25"/>
      <c r="V4" s="25"/>
      <c r="W4" s="33"/>
      <c r="X4" s="33"/>
      <c r="Y4" s="33"/>
      <c r="Z4" s="33"/>
      <c r="AB4" s="33"/>
      <c r="AC4" s="33"/>
      <c r="AD4" s="49" t="s">
        <v>1665</v>
      </c>
    </row>
    <row r="5" spans="1:30" x14ac:dyDescent="0.25">
      <c r="A5" s="48">
        <v>1</v>
      </c>
      <c r="B5" t="s">
        <v>1654</v>
      </c>
      <c r="C5" t="s">
        <v>1666</v>
      </c>
      <c r="D5" t="s">
        <v>616</v>
      </c>
      <c r="E5">
        <v>2.64</v>
      </c>
      <c r="F5" s="28" t="s">
        <v>1667</v>
      </c>
      <c r="G5" t="s">
        <v>1657</v>
      </c>
      <c r="H5" s="29" t="s">
        <v>1657</v>
      </c>
      <c r="I5" t="s">
        <v>1658</v>
      </c>
      <c r="J5" s="58">
        <v>393096</v>
      </c>
      <c r="K5" s="31"/>
      <c r="N5" s="25"/>
      <c r="O5" s="25"/>
      <c r="P5" s="25"/>
      <c r="Q5" s="25"/>
      <c r="R5" s="25"/>
      <c r="S5" s="25"/>
      <c r="T5" s="25"/>
      <c r="U5" s="25"/>
      <c r="V5" s="25"/>
      <c r="W5" s="33"/>
      <c r="X5" s="33"/>
      <c r="Y5" s="33"/>
      <c r="Z5" s="33"/>
      <c r="AB5" s="33"/>
      <c r="AC5" s="33"/>
      <c r="AD5" s="49" t="s">
        <v>1668</v>
      </c>
    </row>
    <row r="6" spans="1:30" x14ac:dyDescent="0.25">
      <c r="A6" s="48">
        <v>1</v>
      </c>
      <c r="B6" t="s">
        <v>1654</v>
      </c>
      <c r="C6" t="s">
        <v>1669</v>
      </c>
      <c r="D6" t="s">
        <v>616</v>
      </c>
      <c r="F6" s="28" t="s">
        <v>1670</v>
      </c>
      <c r="G6" t="s">
        <v>1657</v>
      </c>
      <c r="H6" s="29" t="s">
        <v>1657</v>
      </c>
      <c r="I6" t="s">
        <v>1658</v>
      </c>
      <c r="J6" s="58">
        <v>155000</v>
      </c>
      <c r="K6" s="31"/>
      <c r="N6" s="25"/>
      <c r="O6" s="25"/>
      <c r="P6" s="25"/>
      <c r="Q6" s="25"/>
      <c r="R6" s="25"/>
      <c r="S6" s="25"/>
      <c r="T6" s="25"/>
      <c r="U6" s="25"/>
      <c r="V6" s="25"/>
      <c r="W6" s="33"/>
      <c r="X6" s="33"/>
      <c r="Y6" s="33"/>
      <c r="Z6" s="33"/>
      <c r="AB6" s="33"/>
      <c r="AC6" s="33"/>
      <c r="AD6" s="49" t="s">
        <v>1671</v>
      </c>
    </row>
    <row r="7" spans="1:30" x14ac:dyDescent="0.25">
      <c r="A7" s="48">
        <v>1</v>
      </c>
      <c r="B7" t="s">
        <v>1654</v>
      </c>
      <c r="C7" t="s">
        <v>1672</v>
      </c>
      <c r="D7" t="s">
        <v>616</v>
      </c>
      <c r="E7">
        <v>2.38</v>
      </c>
      <c r="F7" s="28" t="s">
        <v>1673</v>
      </c>
      <c r="G7" t="s">
        <v>1657</v>
      </c>
      <c r="H7" s="29" t="s">
        <v>1657</v>
      </c>
      <c r="I7" t="s">
        <v>1658</v>
      </c>
      <c r="J7" s="58">
        <v>767195.18</v>
      </c>
      <c r="K7" s="31"/>
      <c r="N7" s="25"/>
      <c r="O7" s="25"/>
      <c r="P7" s="25"/>
      <c r="Q7" s="25"/>
      <c r="R7" s="25"/>
      <c r="S7" s="25"/>
      <c r="T7" s="25"/>
      <c r="U7" s="25"/>
      <c r="V7" s="25"/>
      <c r="W7" s="33"/>
      <c r="X7" s="33"/>
      <c r="Y7" s="33"/>
      <c r="Z7" s="33"/>
      <c r="AB7" s="33"/>
      <c r="AC7" s="33"/>
      <c r="AD7" s="49" t="s">
        <v>1674</v>
      </c>
    </row>
    <row r="8" spans="1:30" x14ac:dyDescent="0.25">
      <c r="A8" s="48">
        <v>1</v>
      </c>
      <c r="B8" t="s">
        <v>1654</v>
      </c>
      <c r="C8" t="s">
        <v>1675</v>
      </c>
      <c r="D8" t="s">
        <v>616</v>
      </c>
      <c r="E8">
        <v>1.3</v>
      </c>
      <c r="F8" s="28" t="s">
        <v>1676</v>
      </c>
      <c r="G8" t="s">
        <v>1657</v>
      </c>
      <c r="H8" s="29" t="s">
        <v>1657</v>
      </c>
      <c r="I8" t="s">
        <v>1658</v>
      </c>
      <c r="J8" s="58">
        <v>219832.24</v>
      </c>
      <c r="K8" s="31"/>
      <c r="N8" s="25"/>
      <c r="O8" s="25"/>
      <c r="P8" s="25"/>
      <c r="Q8" s="25"/>
      <c r="R8" s="25"/>
      <c r="S8" s="25"/>
      <c r="T8" s="25"/>
      <c r="U8" s="25"/>
      <c r="V8" s="25"/>
      <c r="W8" s="33"/>
      <c r="X8" s="33"/>
      <c r="Y8" s="33"/>
      <c r="Z8" s="33"/>
      <c r="AB8" s="33"/>
      <c r="AC8" s="33"/>
      <c r="AD8" s="49" t="s">
        <v>1677</v>
      </c>
    </row>
    <row r="9" spans="1:30" x14ac:dyDescent="0.25">
      <c r="A9" s="48">
        <v>1</v>
      </c>
      <c r="B9" t="s">
        <v>1654</v>
      </c>
      <c r="C9" t="s">
        <v>1678</v>
      </c>
      <c r="D9" t="s">
        <v>616</v>
      </c>
      <c r="E9">
        <v>1.8</v>
      </c>
      <c r="F9" s="28" t="s">
        <v>1679</v>
      </c>
      <c r="G9" t="s">
        <v>1657</v>
      </c>
      <c r="H9" s="29" t="s">
        <v>1657</v>
      </c>
      <c r="I9" t="s">
        <v>1658</v>
      </c>
      <c r="J9" s="58">
        <v>201718.55</v>
      </c>
      <c r="K9" s="31"/>
      <c r="N9" s="25"/>
      <c r="O9" s="25"/>
      <c r="P9" s="25"/>
      <c r="Q9" s="25"/>
      <c r="R9" s="25"/>
      <c r="S9" s="25"/>
      <c r="T9" s="25"/>
      <c r="U9" s="25"/>
      <c r="V9" s="25"/>
      <c r="W9" s="33"/>
      <c r="X9" s="33"/>
      <c r="Y9" s="33"/>
      <c r="Z9" s="33"/>
      <c r="AB9" s="33"/>
      <c r="AC9" s="33"/>
      <c r="AD9" s="49" t="s">
        <v>1680</v>
      </c>
    </row>
    <row r="10" spans="1:30" x14ac:dyDescent="0.25">
      <c r="A10" s="48">
        <v>1</v>
      </c>
      <c r="B10" t="s">
        <v>1654</v>
      </c>
      <c r="C10" t="s">
        <v>1681</v>
      </c>
      <c r="D10" t="s">
        <v>616</v>
      </c>
      <c r="E10">
        <v>5.32</v>
      </c>
      <c r="F10" s="28" t="s">
        <v>1682</v>
      </c>
      <c r="G10" t="s">
        <v>1657</v>
      </c>
      <c r="H10" s="29" t="s">
        <v>1657</v>
      </c>
      <c r="I10" t="s">
        <v>1658</v>
      </c>
      <c r="J10" s="58">
        <v>787584.57</v>
      </c>
      <c r="K10" s="31"/>
      <c r="N10" s="25"/>
      <c r="O10" s="25"/>
      <c r="P10" s="25"/>
      <c r="Q10" s="25"/>
      <c r="R10" s="25"/>
      <c r="S10" s="25"/>
      <c r="T10" s="25"/>
      <c r="U10" s="25"/>
      <c r="V10" s="25"/>
      <c r="W10" s="33"/>
      <c r="X10" s="33"/>
      <c r="Y10" s="33"/>
      <c r="Z10" s="33"/>
      <c r="AB10" s="33"/>
      <c r="AC10" s="33"/>
      <c r="AD10" s="49" t="s">
        <v>1683</v>
      </c>
    </row>
    <row r="11" spans="1:30" x14ac:dyDescent="0.25">
      <c r="A11" s="48">
        <v>1</v>
      </c>
      <c r="B11" t="s">
        <v>1654</v>
      </c>
      <c r="C11" t="s">
        <v>1684</v>
      </c>
      <c r="D11" t="s">
        <v>616</v>
      </c>
      <c r="E11">
        <v>2.44</v>
      </c>
      <c r="F11" s="28" t="s">
        <v>1685</v>
      </c>
      <c r="G11" t="s">
        <v>1657</v>
      </c>
      <c r="H11" s="29" t="s">
        <v>1657</v>
      </c>
      <c r="I11" t="s">
        <v>1658</v>
      </c>
      <c r="J11" s="58">
        <v>300865.09999999998</v>
      </c>
      <c r="K11" s="31"/>
      <c r="N11" s="25"/>
      <c r="O11" s="25"/>
      <c r="P11" s="25"/>
      <c r="Q11" s="25"/>
      <c r="R11" s="25"/>
      <c r="S11" s="25"/>
      <c r="T11" s="25"/>
      <c r="U11" s="25"/>
      <c r="V11" s="25"/>
      <c r="W11" s="33"/>
      <c r="X11" s="33"/>
      <c r="Y11" s="33"/>
      <c r="Z11" s="33"/>
      <c r="AB11" s="33"/>
      <c r="AC11" s="33"/>
      <c r="AD11" s="49" t="s">
        <v>1686</v>
      </c>
    </row>
    <row r="12" spans="1:30" x14ac:dyDescent="0.25">
      <c r="A12" s="48">
        <v>1</v>
      </c>
      <c r="B12" t="s">
        <v>1654</v>
      </c>
      <c r="C12" t="s">
        <v>1687</v>
      </c>
      <c r="D12" t="s">
        <v>616</v>
      </c>
      <c r="E12">
        <v>2.79</v>
      </c>
      <c r="F12" s="28" t="s">
        <v>1688</v>
      </c>
      <c r="G12" t="s">
        <v>1657</v>
      </c>
      <c r="H12" s="29" t="s">
        <v>1657</v>
      </c>
      <c r="I12" t="s">
        <v>1658</v>
      </c>
      <c r="J12" s="58">
        <v>388018.28</v>
      </c>
      <c r="K12" s="31"/>
      <c r="N12" s="25"/>
      <c r="O12" s="25"/>
      <c r="P12" s="25"/>
      <c r="Q12" s="25"/>
      <c r="R12" s="25"/>
      <c r="S12" s="25"/>
      <c r="T12" s="25"/>
      <c r="U12" s="25"/>
      <c r="V12" s="25"/>
      <c r="W12" s="33"/>
      <c r="X12" s="33"/>
      <c r="Y12" s="33"/>
      <c r="Z12" s="33"/>
      <c r="AB12" s="33"/>
      <c r="AC12" s="33"/>
      <c r="AD12" s="49" t="s">
        <v>1689</v>
      </c>
    </row>
    <row r="13" spans="1:30" x14ac:dyDescent="0.25">
      <c r="A13" s="48">
        <v>1</v>
      </c>
      <c r="B13" t="s">
        <v>1654</v>
      </c>
      <c r="C13" t="s">
        <v>1690</v>
      </c>
      <c r="D13" t="s">
        <v>616</v>
      </c>
      <c r="E13">
        <v>0.3</v>
      </c>
      <c r="F13" s="28" t="s">
        <v>1691</v>
      </c>
      <c r="G13" t="s">
        <v>1657</v>
      </c>
      <c r="H13" s="29" t="s">
        <v>1657</v>
      </c>
      <c r="I13" t="s">
        <v>1658</v>
      </c>
      <c r="J13" s="58">
        <v>36329.519999999997</v>
      </c>
      <c r="K13" s="31"/>
      <c r="M13" s="32"/>
      <c r="N13" s="25"/>
      <c r="O13" s="25"/>
      <c r="P13" s="25"/>
      <c r="Q13" s="25"/>
      <c r="R13" s="25"/>
      <c r="S13" s="25"/>
      <c r="T13" s="25"/>
      <c r="U13" s="25"/>
      <c r="V13" s="25"/>
      <c r="W13" s="33"/>
      <c r="X13" s="33"/>
      <c r="Y13" s="33"/>
      <c r="Z13" s="33"/>
      <c r="AB13" s="33"/>
      <c r="AC13" s="33"/>
      <c r="AD13" s="49" t="s">
        <v>1692</v>
      </c>
    </row>
    <row r="14" spans="1:30" x14ac:dyDescent="0.25">
      <c r="A14" s="48">
        <v>1</v>
      </c>
      <c r="B14" t="s">
        <v>1654</v>
      </c>
      <c r="C14" t="s">
        <v>1693</v>
      </c>
      <c r="D14" t="s">
        <v>616</v>
      </c>
      <c r="E14">
        <v>5.35</v>
      </c>
      <c r="F14" s="28" t="s">
        <v>1694</v>
      </c>
      <c r="G14" t="s">
        <v>1657</v>
      </c>
      <c r="H14" s="29" t="s">
        <v>1657</v>
      </c>
      <c r="I14" t="s">
        <v>1658</v>
      </c>
      <c r="J14" s="58">
        <v>586896.80000000005</v>
      </c>
      <c r="K14" s="31"/>
      <c r="N14" s="25"/>
      <c r="O14" s="25"/>
      <c r="P14" s="25"/>
      <c r="Q14" s="25"/>
      <c r="R14" s="25"/>
      <c r="S14" s="25"/>
      <c r="T14" s="25"/>
      <c r="U14" s="25"/>
      <c r="V14" s="25"/>
      <c r="W14" s="33"/>
      <c r="X14" s="33"/>
      <c r="Y14" s="33"/>
      <c r="Z14" s="33"/>
      <c r="AB14" s="33"/>
      <c r="AC14" s="33"/>
      <c r="AD14" s="49" t="s">
        <v>1695</v>
      </c>
    </row>
    <row r="15" spans="1:30" x14ac:dyDescent="0.25">
      <c r="A15" s="48">
        <v>1</v>
      </c>
      <c r="B15" t="s">
        <v>1654</v>
      </c>
      <c r="C15" t="s">
        <v>1696</v>
      </c>
      <c r="D15" t="s">
        <v>616</v>
      </c>
      <c r="E15">
        <v>0.68</v>
      </c>
      <c r="F15" s="28" t="s">
        <v>1697</v>
      </c>
      <c r="G15" t="s">
        <v>1657</v>
      </c>
      <c r="H15" s="29" t="s">
        <v>1657</v>
      </c>
      <c r="I15" t="s">
        <v>1658</v>
      </c>
      <c r="J15" s="58">
        <v>69950.460000000006</v>
      </c>
      <c r="K15" s="31"/>
      <c r="N15" s="25"/>
      <c r="O15" s="25"/>
      <c r="P15" s="25"/>
      <c r="Q15" s="25"/>
      <c r="R15" s="25"/>
      <c r="S15" s="25"/>
      <c r="T15" s="25"/>
      <c r="U15" s="25"/>
      <c r="V15" s="25"/>
      <c r="W15" s="33"/>
      <c r="X15" s="33"/>
      <c r="Y15" s="33"/>
      <c r="Z15" s="33"/>
      <c r="AB15" s="33"/>
      <c r="AC15" s="33"/>
      <c r="AD15" s="49" t="s">
        <v>1698</v>
      </c>
    </row>
    <row r="16" spans="1:30" x14ac:dyDescent="0.25">
      <c r="A16" s="48">
        <v>1</v>
      </c>
      <c r="B16" t="s">
        <v>1654</v>
      </c>
      <c r="C16" t="s">
        <v>1699</v>
      </c>
      <c r="D16" t="s">
        <v>616</v>
      </c>
      <c r="E16">
        <v>0.5</v>
      </c>
      <c r="F16" s="28" t="s">
        <v>1700</v>
      </c>
      <c r="G16" t="s">
        <v>1657</v>
      </c>
      <c r="H16" s="29" t="s">
        <v>1657</v>
      </c>
      <c r="I16" t="s">
        <v>1658</v>
      </c>
      <c r="J16" s="58">
        <v>53118.48</v>
      </c>
      <c r="K16" s="31"/>
      <c r="N16" s="25"/>
      <c r="O16" s="25"/>
      <c r="P16" s="25"/>
      <c r="Q16" s="25"/>
      <c r="R16" s="25"/>
      <c r="S16" s="25"/>
      <c r="T16" s="25"/>
      <c r="U16" s="25"/>
      <c r="V16" s="25"/>
      <c r="W16" s="33"/>
      <c r="X16" s="33"/>
      <c r="Y16" s="33"/>
      <c r="Z16" s="33"/>
      <c r="AB16" s="33"/>
      <c r="AC16" s="33"/>
      <c r="AD16" s="49" t="s">
        <v>1701</v>
      </c>
    </row>
    <row r="17" spans="1:30" x14ac:dyDescent="0.25">
      <c r="A17" s="48">
        <v>1</v>
      </c>
      <c r="B17" t="s">
        <v>1654</v>
      </c>
      <c r="C17" t="s">
        <v>1687</v>
      </c>
      <c r="D17" t="s">
        <v>616</v>
      </c>
      <c r="E17">
        <v>1.88</v>
      </c>
      <c r="F17" s="28" t="s">
        <v>1702</v>
      </c>
      <c r="G17" t="s">
        <v>1657</v>
      </c>
      <c r="H17" s="29" t="s">
        <v>1657</v>
      </c>
      <c r="I17" t="s">
        <v>1658</v>
      </c>
      <c r="J17" s="58">
        <v>193848.85</v>
      </c>
      <c r="K17" s="31"/>
      <c r="N17" s="25"/>
      <c r="O17" s="25"/>
      <c r="P17" s="25"/>
      <c r="Q17" s="25"/>
      <c r="R17" s="25"/>
      <c r="S17" s="25"/>
      <c r="T17" s="25"/>
      <c r="U17" s="25"/>
      <c r="V17" s="25"/>
      <c r="W17" s="33"/>
      <c r="X17" s="33"/>
      <c r="Y17" s="33"/>
      <c r="Z17" s="33"/>
      <c r="AB17" s="33"/>
      <c r="AC17" s="33"/>
      <c r="AD17" s="49" t="s">
        <v>1689</v>
      </c>
    </row>
    <row r="18" spans="1:30" x14ac:dyDescent="0.25">
      <c r="A18" s="48">
        <v>1</v>
      </c>
      <c r="B18" t="s">
        <v>1654</v>
      </c>
      <c r="C18" t="s">
        <v>1059</v>
      </c>
      <c r="D18" t="s">
        <v>616</v>
      </c>
      <c r="E18">
        <v>0.81</v>
      </c>
      <c r="F18" s="28" t="s">
        <v>1703</v>
      </c>
      <c r="G18" t="s">
        <v>1657</v>
      </c>
      <c r="H18" s="29" t="s">
        <v>1657</v>
      </c>
      <c r="I18" t="s">
        <v>1658</v>
      </c>
      <c r="J18" s="58">
        <v>243789.83</v>
      </c>
      <c r="K18" s="31"/>
      <c r="N18" s="25"/>
      <c r="O18" s="25"/>
      <c r="P18" s="25"/>
      <c r="Q18" s="25"/>
      <c r="R18" s="25"/>
      <c r="S18" s="25"/>
      <c r="T18" s="25"/>
      <c r="U18" s="25"/>
      <c r="V18" s="25"/>
      <c r="W18" s="33"/>
      <c r="X18" s="33"/>
      <c r="Y18" s="33"/>
      <c r="Z18" s="33"/>
      <c r="AB18" s="33"/>
      <c r="AC18" s="33"/>
      <c r="AD18" s="49" t="s">
        <v>1704</v>
      </c>
    </row>
    <row r="19" spans="1:30" x14ac:dyDescent="0.25">
      <c r="A19" s="48">
        <v>1</v>
      </c>
      <c r="B19" t="s">
        <v>1654</v>
      </c>
      <c r="C19" t="s">
        <v>1705</v>
      </c>
      <c r="D19" t="s">
        <v>616</v>
      </c>
      <c r="E19">
        <v>1.7</v>
      </c>
      <c r="F19" s="28" t="s">
        <v>1706</v>
      </c>
      <c r="G19" t="s">
        <v>1657</v>
      </c>
      <c r="H19" s="29" t="s">
        <v>1657</v>
      </c>
      <c r="I19" t="s">
        <v>1658</v>
      </c>
      <c r="J19" s="58">
        <v>149779</v>
      </c>
      <c r="K19" s="31"/>
      <c r="N19" s="25"/>
      <c r="O19" s="25"/>
      <c r="P19" s="25"/>
      <c r="Q19" s="25"/>
      <c r="R19" s="25"/>
      <c r="S19" s="25"/>
      <c r="T19" s="25"/>
      <c r="U19" s="25"/>
      <c r="V19" s="25"/>
      <c r="W19" s="33"/>
      <c r="X19" s="33"/>
      <c r="Y19" s="33"/>
      <c r="Z19" s="33"/>
      <c r="AB19" s="33"/>
      <c r="AC19" s="33"/>
      <c r="AD19" s="49" t="s">
        <v>1707</v>
      </c>
    </row>
    <row r="20" spans="1:30" x14ac:dyDescent="0.25">
      <c r="A20" s="48">
        <v>1</v>
      </c>
      <c r="B20" t="s">
        <v>1654</v>
      </c>
      <c r="C20" t="s">
        <v>1708</v>
      </c>
      <c r="D20" t="s">
        <v>616</v>
      </c>
      <c r="E20">
        <v>0.97399999999999998</v>
      </c>
      <c r="F20" s="28" t="s">
        <v>1709</v>
      </c>
      <c r="G20" t="s">
        <v>1657</v>
      </c>
      <c r="H20" s="29" t="s">
        <v>1657</v>
      </c>
      <c r="I20" t="s">
        <v>1658</v>
      </c>
      <c r="J20" s="58">
        <v>123624.24</v>
      </c>
      <c r="K20" s="31"/>
      <c r="N20" s="25"/>
      <c r="O20" s="25"/>
      <c r="P20" s="25"/>
      <c r="Q20" s="25"/>
      <c r="R20" s="25"/>
      <c r="S20" s="25"/>
      <c r="T20" s="25"/>
      <c r="U20" s="25"/>
      <c r="V20" s="25"/>
      <c r="W20" s="33"/>
      <c r="X20" s="33"/>
      <c r="Y20" s="33"/>
      <c r="Z20" s="33"/>
      <c r="AB20" s="33"/>
      <c r="AC20" s="33"/>
      <c r="AD20" s="49" t="s">
        <v>1710</v>
      </c>
    </row>
    <row r="21" spans="1:30" x14ac:dyDescent="0.25">
      <c r="A21" s="48">
        <v>1</v>
      </c>
      <c r="B21" t="s">
        <v>1654</v>
      </c>
      <c r="C21" t="s">
        <v>1711</v>
      </c>
      <c r="D21" t="s">
        <v>616</v>
      </c>
      <c r="E21" s="59">
        <v>2.7959999999999998</v>
      </c>
      <c r="F21" s="28" t="s">
        <v>1712</v>
      </c>
      <c r="G21" t="s">
        <v>1657</v>
      </c>
      <c r="H21" s="29" t="s">
        <v>1657</v>
      </c>
      <c r="I21" t="s">
        <v>1658</v>
      </c>
      <c r="J21" s="58">
        <v>706420.19</v>
      </c>
      <c r="K21" s="31"/>
      <c r="N21" s="25"/>
      <c r="O21" s="25"/>
      <c r="P21" s="25"/>
      <c r="Q21" s="25"/>
      <c r="R21" s="25"/>
      <c r="S21" s="25"/>
      <c r="T21" s="25"/>
      <c r="U21" s="25"/>
      <c r="V21" s="25"/>
      <c r="W21" s="33"/>
      <c r="X21" s="33"/>
      <c r="Y21" s="33"/>
      <c r="Z21" s="33"/>
      <c r="AB21" s="33"/>
      <c r="AC21" s="33"/>
      <c r="AD21" s="49" t="s">
        <v>1713</v>
      </c>
    </row>
    <row r="22" spans="1:30" x14ac:dyDescent="0.25">
      <c r="A22" s="48">
        <v>1</v>
      </c>
      <c r="B22" t="s">
        <v>1654</v>
      </c>
      <c r="C22" t="s">
        <v>1714</v>
      </c>
      <c r="D22" t="s">
        <v>616</v>
      </c>
      <c r="E22">
        <v>0.22</v>
      </c>
      <c r="F22" s="28" t="s">
        <v>1715</v>
      </c>
      <c r="G22" t="s">
        <v>1657</v>
      </c>
      <c r="H22" s="29" t="s">
        <v>1657</v>
      </c>
      <c r="I22" t="s">
        <v>1658</v>
      </c>
      <c r="J22" s="58">
        <v>38957.339999999997</v>
      </c>
      <c r="K22" s="31"/>
      <c r="N22" s="25"/>
      <c r="O22" s="25"/>
      <c r="P22" s="25"/>
      <c r="Q22" s="25"/>
      <c r="R22" s="25"/>
      <c r="S22" s="25"/>
      <c r="T22" s="25"/>
      <c r="U22" s="25"/>
      <c r="V22" s="25"/>
      <c r="W22" s="33"/>
      <c r="X22" s="33"/>
      <c r="Y22" s="33"/>
      <c r="Z22" s="33"/>
      <c r="AB22" s="33"/>
      <c r="AC22" s="33"/>
      <c r="AD22" s="49" t="s">
        <v>1716</v>
      </c>
    </row>
    <row r="23" spans="1:30" x14ac:dyDescent="0.25">
      <c r="A23" s="48">
        <v>1</v>
      </c>
      <c r="B23" t="s">
        <v>1654</v>
      </c>
      <c r="C23" t="s">
        <v>1717</v>
      </c>
      <c r="D23" t="s">
        <v>616</v>
      </c>
      <c r="E23">
        <v>0.7</v>
      </c>
      <c r="F23" s="28" t="s">
        <v>1718</v>
      </c>
      <c r="G23" t="s">
        <v>1657</v>
      </c>
      <c r="H23" s="29" t="s">
        <v>1657</v>
      </c>
      <c r="I23" t="s">
        <v>1658</v>
      </c>
      <c r="J23" s="58">
        <v>110499.73</v>
      </c>
      <c r="K23" s="31"/>
      <c r="N23" s="25"/>
      <c r="O23" s="25"/>
      <c r="P23" s="25"/>
      <c r="Q23" s="25"/>
      <c r="R23" s="25"/>
      <c r="S23" s="25"/>
      <c r="T23" s="25"/>
      <c r="U23" s="25"/>
      <c r="V23" s="25"/>
      <c r="W23" s="33"/>
      <c r="X23" s="33"/>
      <c r="Y23" s="33"/>
      <c r="Z23" s="33"/>
      <c r="AB23" s="33"/>
      <c r="AC23" s="33"/>
      <c r="AD23" s="49" t="s">
        <v>1719</v>
      </c>
    </row>
    <row r="24" spans="1:30" x14ac:dyDescent="0.25">
      <c r="A24" s="48">
        <v>1</v>
      </c>
      <c r="B24" t="s">
        <v>1654</v>
      </c>
      <c r="C24" t="s">
        <v>1720</v>
      </c>
      <c r="D24" t="s">
        <v>616</v>
      </c>
      <c r="E24">
        <v>1.9</v>
      </c>
      <c r="F24" s="28" t="s">
        <v>1721</v>
      </c>
      <c r="G24" t="s">
        <v>1657</v>
      </c>
      <c r="H24" s="29" t="s">
        <v>1657</v>
      </c>
      <c r="I24" t="s">
        <v>1658</v>
      </c>
      <c r="J24" s="58">
        <v>444183.31</v>
      </c>
      <c r="K24" s="31"/>
      <c r="N24" s="25"/>
      <c r="O24" s="25"/>
      <c r="P24" s="25"/>
      <c r="Q24" s="25"/>
      <c r="R24" s="25"/>
      <c r="S24" s="25"/>
      <c r="T24" s="25"/>
      <c r="U24" s="25"/>
      <c r="V24" s="25"/>
      <c r="W24" s="33"/>
      <c r="X24" s="33"/>
      <c r="Y24" s="33"/>
      <c r="Z24" s="33"/>
      <c r="AB24" s="33"/>
      <c r="AC24" s="33"/>
      <c r="AD24" s="49" t="s">
        <v>1722</v>
      </c>
    </row>
    <row r="25" spans="1:30" x14ac:dyDescent="0.25">
      <c r="A25" s="48">
        <v>1</v>
      </c>
      <c r="B25" t="s">
        <v>1654</v>
      </c>
      <c r="C25" t="s">
        <v>1723</v>
      </c>
      <c r="D25" t="s">
        <v>616</v>
      </c>
      <c r="E25">
        <v>0.83</v>
      </c>
      <c r="F25" s="28" t="s">
        <v>1724</v>
      </c>
      <c r="G25" t="s">
        <v>1657</v>
      </c>
      <c r="H25" s="29" t="s">
        <v>1657</v>
      </c>
      <c r="I25" t="s">
        <v>1658</v>
      </c>
      <c r="J25" s="58">
        <v>76315.67</v>
      </c>
      <c r="K25" s="31"/>
      <c r="N25" s="25"/>
      <c r="O25" s="25"/>
      <c r="P25" s="25"/>
      <c r="Q25" s="25"/>
      <c r="R25" s="25"/>
      <c r="S25" s="25"/>
      <c r="T25" s="25"/>
      <c r="U25" s="25"/>
      <c r="V25" s="25"/>
      <c r="W25" s="33"/>
      <c r="X25" s="33"/>
      <c r="Y25" s="33"/>
      <c r="Z25" s="33"/>
      <c r="AB25" s="33"/>
      <c r="AC25" s="33"/>
      <c r="AD25" s="49" t="s">
        <v>1725</v>
      </c>
    </row>
    <row r="26" spans="1:30" x14ac:dyDescent="0.25">
      <c r="A26" s="48">
        <v>1</v>
      </c>
      <c r="B26" t="s">
        <v>1654</v>
      </c>
      <c r="C26" t="s">
        <v>1726</v>
      </c>
      <c r="D26" t="s">
        <v>616</v>
      </c>
      <c r="E26">
        <v>0.35</v>
      </c>
      <c r="F26" s="28" t="s">
        <v>1727</v>
      </c>
      <c r="G26" t="s">
        <v>1657</v>
      </c>
      <c r="H26" s="29" t="s">
        <v>1657</v>
      </c>
      <c r="I26" t="s">
        <v>1658</v>
      </c>
      <c r="J26" s="58">
        <v>7947.03</v>
      </c>
      <c r="K26" s="31"/>
      <c r="N26" s="25"/>
      <c r="O26" s="25"/>
      <c r="P26" s="25"/>
      <c r="Q26" s="25"/>
      <c r="R26" s="25"/>
      <c r="S26" s="25"/>
      <c r="T26" s="25"/>
      <c r="U26" s="25"/>
      <c r="V26" s="25"/>
      <c r="W26" s="33"/>
      <c r="X26" s="33"/>
      <c r="Y26" s="33"/>
      <c r="Z26" s="33"/>
      <c r="AB26" s="33"/>
      <c r="AC26" s="33"/>
      <c r="AD26" s="49" t="s">
        <v>1728</v>
      </c>
    </row>
    <row r="27" spans="1:30" x14ac:dyDescent="0.25">
      <c r="A27" s="48">
        <v>1</v>
      </c>
      <c r="B27" t="s">
        <v>1654</v>
      </c>
      <c r="C27" t="s">
        <v>1729</v>
      </c>
      <c r="D27" t="s">
        <v>616</v>
      </c>
      <c r="E27">
        <v>0.71499999999999997</v>
      </c>
      <c r="F27" s="28" t="s">
        <v>1730</v>
      </c>
      <c r="G27" t="s">
        <v>1657</v>
      </c>
      <c r="H27" s="29" t="s">
        <v>1657</v>
      </c>
      <c r="I27" t="s">
        <v>1658</v>
      </c>
      <c r="J27" s="58">
        <v>82682.7</v>
      </c>
      <c r="K27" s="31"/>
      <c r="M27" s="32"/>
      <c r="N27" s="25"/>
      <c r="O27" s="25"/>
      <c r="P27" s="25"/>
      <c r="Q27" s="25"/>
      <c r="R27" s="25"/>
      <c r="S27" s="25"/>
      <c r="T27" s="25"/>
      <c r="U27" s="25"/>
      <c r="V27" s="25"/>
      <c r="W27" s="33"/>
      <c r="X27" s="33"/>
      <c r="Y27" s="33"/>
      <c r="Z27" s="33"/>
      <c r="AB27" s="33"/>
      <c r="AC27" s="33"/>
      <c r="AD27" s="49" t="s">
        <v>1731</v>
      </c>
    </row>
    <row r="28" spans="1:30" x14ac:dyDescent="0.25">
      <c r="A28" s="48">
        <v>1</v>
      </c>
      <c r="B28" t="s">
        <v>1654</v>
      </c>
      <c r="C28" t="s">
        <v>1732</v>
      </c>
      <c r="D28" t="s">
        <v>616</v>
      </c>
      <c r="E28">
        <v>0.435</v>
      </c>
      <c r="F28" s="28" t="s">
        <v>1733</v>
      </c>
      <c r="G28" t="s">
        <v>1657</v>
      </c>
      <c r="H28" s="29" t="s">
        <v>1657</v>
      </c>
      <c r="I28" t="s">
        <v>1658</v>
      </c>
      <c r="J28" s="58">
        <v>64775.95</v>
      </c>
      <c r="K28" s="31"/>
      <c r="N28" s="25"/>
      <c r="O28" s="25"/>
      <c r="P28" s="25"/>
      <c r="Q28" s="25"/>
      <c r="R28" s="25"/>
      <c r="S28" s="25"/>
      <c r="T28" s="25"/>
      <c r="U28" s="25"/>
      <c r="V28" s="25"/>
      <c r="W28" s="33"/>
      <c r="X28" s="33"/>
      <c r="Y28" s="33"/>
      <c r="Z28" s="33"/>
      <c r="AB28" s="33"/>
      <c r="AC28" s="33"/>
      <c r="AD28" s="49" t="s">
        <v>1734</v>
      </c>
    </row>
    <row r="29" spans="1:30" x14ac:dyDescent="0.25">
      <c r="A29" s="48">
        <v>1</v>
      </c>
      <c r="B29" t="s">
        <v>1654</v>
      </c>
      <c r="C29" t="s">
        <v>1735</v>
      </c>
      <c r="D29" t="s">
        <v>616</v>
      </c>
      <c r="E29">
        <v>0.57999999999999996</v>
      </c>
      <c r="F29" s="28" t="s">
        <v>1736</v>
      </c>
      <c r="G29" t="s">
        <v>1657</v>
      </c>
      <c r="H29" s="29" t="s">
        <v>1657</v>
      </c>
      <c r="I29" t="s">
        <v>1658</v>
      </c>
      <c r="J29" s="58">
        <v>98179.23</v>
      </c>
      <c r="K29" s="31"/>
      <c r="M29" s="32"/>
      <c r="N29" s="25"/>
      <c r="O29" s="25"/>
      <c r="P29" s="25"/>
      <c r="Q29" s="25"/>
      <c r="R29" s="25"/>
      <c r="S29" s="25"/>
      <c r="T29" s="25"/>
      <c r="U29" s="25"/>
      <c r="V29" s="25"/>
      <c r="W29" s="33"/>
      <c r="X29" s="33"/>
      <c r="Y29" s="33"/>
      <c r="Z29" s="33"/>
      <c r="AB29" s="33"/>
      <c r="AC29" s="33"/>
      <c r="AD29" s="49" t="s">
        <v>1737</v>
      </c>
    </row>
    <row r="30" spans="1:30" ht="15.75" x14ac:dyDescent="0.25">
      <c r="A30" s="48">
        <v>1</v>
      </c>
      <c r="B30" t="s">
        <v>1738</v>
      </c>
      <c r="C30" t="s">
        <v>1739</v>
      </c>
      <c r="D30" t="s">
        <v>616</v>
      </c>
      <c r="E30">
        <v>1.02</v>
      </c>
      <c r="F30" s="28" t="s">
        <v>1740</v>
      </c>
      <c r="G30" t="s">
        <v>1657</v>
      </c>
      <c r="H30" s="29" t="s">
        <v>1657</v>
      </c>
      <c r="I30" t="s">
        <v>1658</v>
      </c>
      <c r="J30" s="58">
        <v>129737</v>
      </c>
      <c r="K30" s="31"/>
      <c r="N30" s="60"/>
      <c r="O30" s="25"/>
      <c r="P30" s="25"/>
      <c r="Q30" s="25"/>
      <c r="R30" s="25"/>
      <c r="S30" s="25"/>
      <c r="T30" s="25"/>
      <c r="U30" s="25"/>
      <c r="V30" s="25"/>
      <c r="W30" s="33"/>
      <c r="X30" s="33"/>
      <c r="Y30" s="33"/>
      <c r="Z30" s="33"/>
      <c r="AB30" s="33"/>
      <c r="AC30" s="33"/>
      <c r="AD30" s="49" t="s">
        <v>1741</v>
      </c>
    </row>
    <row r="31" spans="1:30" ht="15.75" x14ac:dyDescent="0.25">
      <c r="A31" s="48">
        <v>1</v>
      </c>
      <c r="B31" t="s">
        <v>1738</v>
      </c>
      <c r="C31" t="s">
        <v>1742</v>
      </c>
      <c r="D31" t="s">
        <v>616</v>
      </c>
      <c r="E31">
        <v>1.49</v>
      </c>
      <c r="F31" s="28" t="s">
        <v>1743</v>
      </c>
      <c r="G31" t="s">
        <v>1657</v>
      </c>
      <c r="H31" s="29" t="s">
        <v>1657</v>
      </c>
      <c r="I31" t="s">
        <v>1658</v>
      </c>
      <c r="J31" s="58">
        <v>147919</v>
      </c>
      <c r="K31" s="31"/>
      <c r="N31" s="60"/>
      <c r="O31" s="25"/>
      <c r="P31" s="25"/>
      <c r="Q31" s="25"/>
      <c r="R31" s="25"/>
      <c r="S31" s="25"/>
      <c r="T31" s="25"/>
      <c r="U31" s="25"/>
      <c r="V31" s="25"/>
      <c r="W31" s="33"/>
      <c r="X31" s="33"/>
      <c r="Y31" s="33"/>
      <c r="Z31" s="33"/>
      <c r="AB31" s="33"/>
      <c r="AC31" s="33"/>
      <c r="AD31" s="49" t="s">
        <v>1744</v>
      </c>
    </row>
    <row r="32" spans="1:30" ht="15.75" x14ac:dyDescent="0.25">
      <c r="A32" s="48">
        <v>1</v>
      </c>
      <c r="B32" t="s">
        <v>1738</v>
      </c>
      <c r="C32" t="s">
        <v>1745</v>
      </c>
      <c r="D32" t="s">
        <v>616</v>
      </c>
      <c r="E32">
        <v>3.28</v>
      </c>
      <c r="F32" s="28" t="s">
        <v>1746</v>
      </c>
      <c r="G32" t="s">
        <v>1657</v>
      </c>
      <c r="H32" s="29" t="s">
        <v>1657</v>
      </c>
      <c r="I32" t="s">
        <v>1658</v>
      </c>
      <c r="J32" s="58">
        <v>278125</v>
      </c>
      <c r="K32" s="31"/>
      <c r="N32" s="60"/>
      <c r="O32" s="25"/>
      <c r="P32" s="25"/>
      <c r="Q32" s="25"/>
      <c r="R32" s="25"/>
      <c r="S32" s="25"/>
      <c r="T32" s="25"/>
      <c r="U32" s="25"/>
      <c r="V32" s="25"/>
      <c r="W32" s="33"/>
      <c r="X32" s="33"/>
      <c r="Y32" s="33"/>
      <c r="Z32" s="33"/>
      <c r="AB32" s="33"/>
      <c r="AC32" s="33"/>
      <c r="AD32" s="49" t="s">
        <v>1747</v>
      </c>
    </row>
    <row r="33" spans="1:30" ht="15.75" x14ac:dyDescent="0.25">
      <c r="A33" s="48">
        <v>1</v>
      </c>
      <c r="B33" t="s">
        <v>1738</v>
      </c>
      <c r="C33" t="s">
        <v>1748</v>
      </c>
      <c r="D33" t="s">
        <v>616</v>
      </c>
      <c r="E33">
        <v>0.86</v>
      </c>
      <c r="F33" s="28" t="s">
        <v>1749</v>
      </c>
      <c r="G33" t="s">
        <v>1657</v>
      </c>
      <c r="H33" s="29" t="s">
        <v>1657</v>
      </c>
      <c r="I33" t="s">
        <v>1658</v>
      </c>
      <c r="J33" s="58">
        <v>110806</v>
      </c>
      <c r="K33" s="31"/>
      <c r="N33" s="60"/>
      <c r="O33" s="25"/>
      <c r="P33" s="25"/>
      <c r="Q33" s="25"/>
      <c r="R33" s="25"/>
      <c r="S33" s="25"/>
      <c r="T33" s="25"/>
      <c r="U33" s="25"/>
      <c r="V33" s="25"/>
      <c r="W33" s="33"/>
      <c r="X33" s="33"/>
      <c r="Y33" s="33"/>
      <c r="Z33" s="33"/>
      <c r="AB33" s="33"/>
      <c r="AC33" s="33"/>
      <c r="AD33" s="49" t="s">
        <v>1750</v>
      </c>
    </row>
    <row r="34" spans="1:30" ht="15.75" x14ac:dyDescent="0.25">
      <c r="A34" s="48">
        <v>1</v>
      </c>
      <c r="B34" t="s">
        <v>1738</v>
      </c>
      <c r="C34" t="s">
        <v>1751</v>
      </c>
      <c r="D34" t="s">
        <v>616</v>
      </c>
      <c r="E34">
        <v>0.31</v>
      </c>
      <c r="F34" s="28" t="s">
        <v>1752</v>
      </c>
      <c r="G34" t="s">
        <v>1657</v>
      </c>
      <c r="H34" s="29" t="s">
        <v>1657</v>
      </c>
      <c r="I34" t="s">
        <v>1658</v>
      </c>
      <c r="J34" s="58">
        <v>37379</v>
      </c>
      <c r="K34" s="31"/>
      <c r="N34" s="60"/>
      <c r="O34" s="25"/>
      <c r="P34" s="25"/>
      <c r="Q34" s="25"/>
      <c r="R34" s="25"/>
      <c r="S34" s="25"/>
      <c r="T34" s="25"/>
      <c r="U34" s="25"/>
      <c r="V34" s="25"/>
      <c r="W34" s="33"/>
      <c r="X34" s="33"/>
      <c r="Y34" s="33"/>
      <c r="Z34" s="33"/>
      <c r="AB34" s="33"/>
      <c r="AC34" s="33"/>
      <c r="AD34" s="49" t="s">
        <v>1753</v>
      </c>
    </row>
    <row r="35" spans="1:30" ht="15.75" x14ac:dyDescent="0.25">
      <c r="A35" s="48">
        <v>1</v>
      </c>
      <c r="B35" t="s">
        <v>1738</v>
      </c>
      <c r="C35" t="s">
        <v>1754</v>
      </c>
      <c r="D35" t="s">
        <v>616</v>
      </c>
      <c r="E35">
        <v>0.37</v>
      </c>
      <c r="F35" s="28" t="s">
        <v>1755</v>
      </c>
      <c r="G35" t="s">
        <v>1657</v>
      </c>
      <c r="H35" s="29" t="s">
        <v>1657</v>
      </c>
      <c r="I35" t="s">
        <v>1658</v>
      </c>
      <c r="J35" s="58">
        <v>75067</v>
      </c>
      <c r="K35" s="31"/>
      <c r="N35" s="60"/>
      <c r="O35" s="25"/>
      <c r="P35" s="25"/>
      <c r="Q35" s="25"/>
      <c r="R35" s="25"/>
      <c r="S35" s="25"/>
      <c r="T35" s="25"/>
      <c r="U35" s="25"/>
      <c r="V35" s="25"/>
      <c r="W35" s="33"/>
      <c r="X35" s="33"/>
      <c r="Y35" s="33"/>
      <c r="Z35" s="33"/>
      <c r="AB35" s="33"/>
      <c r="AC35" s="33"/>
      <c r="AD35" s="49" t="s">
        <v>1756</v>
      </c>
    </row>
    <row r="36" spans="1:30" ht="15.75" x14ac:dyDescent="0.25">
      <c r="A36" s="48">
        <v>1</v>
      </c>
      <c r="B36" t="s">
        <v>1738</v>
      </c>
      <c r="C36" t="s">
        <v>1757</v>
      </c>
      <c r="D36" t="s">
        <v>616</v>
      </c>
      <c r="E36">
        <v>3.2</v>
      </c>
      <c r="F36" s="28" t="s">
        <v>1758</v>
      </c>
      <c r="G36" t="s">
        <v>1657</v>
      </c>
      <c r="H36" s="29" t="s">
        <v>1657</v>
      </c>
      <c r="I36" t="s">
        <v>1658</v>
      </c>
      <c r="J36" s="58">
        <v>264183</v>
      </c>
      <c r="K36" s="31"/>
      <c r="N36" s="60"/>
      <c r="O36" s="25"/>
      <c r="P36" s="25"/>
      <c r="Q36" s="25"/>
      <c r="R36" s="25"/>
      <c r="S36" s="25"/>
      <c r="T36" s="25"/>
      <c r="U36" s="25"/>
      <c r="V36" s="25"/>
      <c r="W36" s="33"/>
      <c r="X36" s="33"/>
      <c r="Y36" s="33"/>
      <c r="Z36" s="33"/>
      <c r="AB36" s="33"/>
      <c r="AC36" s="33"/>
      <c r="AD36" s="49" t="s">
        <v>1759</v>
      </c>
    </row>
    <row r="37" spans="1:30" ht="15.75" x14ac:dyDescent="0.25">
      <c r="A37" s="48">
        <v>1</v>
      </c>
      <c r="B37" t="s">
        <v>1738</v>
      </c>
      <c r="C37" t="s">
        <v>1732</v>
      </c>
      <c r="D37" t="s">
        <v>616</v>
      </c>
      <c r="E37">
        <v>1</v>
      </c>
      <c r="F37" s="28" t="s">
        <v>1760</v>
      </c>
      <c r="G37" t="s">
        <v>1657</v>
      </c>
      <c r="H37" s="29" t="s">
        <v>1657</v>
      </c>
      <c r="I37" t="s">
        <v>1658</v>
      </c>
      <c r="J37" s="58">
        <v>88203</v>
      </c>
      <c r="K37" s="31"/>
      <c r="N37" s="60"/>
      <c r="O37" s="25"/>
      <c r="P37" s="25"/>
      <c r="Q37" s="25"/>
      <c r="R37" s="25"/>
      <c r="S37" s="25"/>
      <c r="T37" s="25"/>
      <c r="U37" s="25"/>
      <c r="V37" s="25"/>
      <c r="W37" s="33"/>
      <c r="X37" s="33"/>
      <c r="Y37" s="33"/>
      <c r="Z37" s="33"/>
      <c r="AB37" s="33"/>
      <c r="AC37" s="33"/>
      <c r="AD37" s="49" t="s">
        <v>1761</v>
      </c>
    </row>
    <row r="38" spans="1:30" ht="15.75" x14ac:dyDescent="0.25">
      <c r="A38" s="48">
        <v>1</v>
      </c>
      <c r="B38" t="s">
        <v>1738</v>
      </c>
      <c r="C38" t="s">
        <v>1762</v>
      </c>
      <c r="D38" t="s">
        <v>616</v>
      </c>
      <c r="E38">
        <v>2.98</v>
      </c>
      <c r="F38" s="28" t="s">
        <v>1763</v>
      </c>
      <c r="G38" t="s">
        <v>1657</v>
      </c>
      <c r="H38" s="29" t="s">
        <v>1657</v>
      </c>
      <c r="I38" t="s">
        <v>1658</v>
      </c>
      <c r="J38" s="58">
        <v>286241</v>
      </c>
      <c r="K38" s="31"/>
      <c r="N38" s="60"/>
      <c r="O38" s="25"/>
      <c r="P38" s="25"/>
      <c r="Q38" s="25"/>
      <c r="R38" s="25"/>
      <c r="S38" s="25"/>
      <c r="T38" s="25"/>
      <c r="U38" s="25"/>
      <c r="V38" s="25"/>
      <c r="W38" s="33"/>
      <c r="X38" s="33"/>
      <c r="Y38" s="33"/>
      <c r="Z38" s="33"/>
      <c r="AB38" s="33"/>
      <c r="AC38" s="33"/>
      <c r="AD38" s="49" t="s">
        <v>1764</v>
      </c>
    </row>
    <row r="39" spans="1:30" ht="15.75" x14ac:dyDescent="0.25">
      <c r="A39" s="48">
        <v>1</v>
      </c>
      <c r="B39" t="s">
        <v>1738</v>
      </c>
      <c r="C39" t="s">
        <v>1765</v>
      </c>
      <c r="D39" t="s">
        <v>616</v>
      </c>
      <c r="E39">
        <v>0.36</v>
      </c>
      <c r="F39" s="28" t="s">
        <v>1766</v>
      </c>
      <c r="G39" t="s">
        <v>1657</v>
      </c>
      <c r="H39" s="29" t="s">
        <v>1657</v>
      </c>
      <c r="I39" t="s">
        <v>1658</v>
      </c>
      <c r="J39" s="58">
        <v>52341</v>
      </c>
      <c r="K39" s="31"/>
      <c r="N39" s="60"/>
      <c r="O39" s="25"/>
      <c r="P39" s="25"/>
      <c r="Q39" s="25"/>
      <c r="R39" s="25"/>
      <c r="S39" s="25"/>
      <c r="T39" s="25"/>
      <c r="U39" s="25"/>
      <c r="V39" s="25"/>
      <c r="W39" s="33"/>
      <c r="X39" s="33"/>
      <c r="Y39" s="33"/>
      <c r="Z39" s="33"/>
      <c r="AB39" s="33"/>
      <c r="AC39" s="33"/>
      <c r="AD39" s="49" t="s">
        <v>1767</v>
      </c>
    </row>
    <row r="40" spans="1:30" ht="15.75" x14ac:dyDescent="0.25">
      <c r="A40" s="48">
        <v>1</v>
      </c>
      <c r="B40" t="s">
        <v>1738</v>
      </c>
      <c r="C40" t="s">
        <v>1768</v>
      </c>
      <c r="D40" t="s">
        <v>616</v>
      </c>
      <c r="E40">
        <v>3.1</v>
      </c>
      <c r="F40" s="28" t="s">
        <v>1769</v>
      </c>
      <c r="G40" t="s">
        <v>1657</v>
      </c>
      <c r="H40" s="29" t="s">
        <v>1657</v>
      </c>
      <c r="I40" t="s">
        <v>1658</v>
      </c>
      <c r="J40" s="58">
        <v>463256</v>
      </c>
      <c r="K40" s="31"/>
      <c r="N40" s="60"/>
      <c r="O40" s="25"/>
      <c r="P40" s="25"/>
      <c r="Q40" s="25"/>
      <c r="R40" s="25"/>
      <c r="S40" s="25"/>
      <c r="T40" s="25"/>
      <c r="U40" s="25"/>
      <c r="V40" s="25"/>
      <c r="W40" s="33"/>
      <c r="X40" s="33"/>
      <c r="Y40" s="33"/>
      <c r="Z40" s="33"/>
      <c r="AB40" s="33"/>
      <c r="AC40" s="33"/>
      <c r="AD40" s="49" t="s">
        <v>1770</v>
      </c>
    </row>
    <row r="41" spans="1:30" ht="15.75" x14ac:dyDescent="0.25">
      <c r="A41" s="48">
        <v>1</v>
      </c>
      <c r="B41" t="s">
        <v>1771</v>
      </c>
      <c r="C41" t="s">
        <v>1772</v>
      </c>
      <c r="D41" t="s">
        <v>616</v>
      </c>
      <c r="E41">
        <v>7.22</v>
      </c>
      <c r="F41" s="28" t="s">
        <v>1773</v>
      </c>
      <c r="G41" t="s">
        <v>1657</v>
      </c>
      <c r="H41" s="29" t="s">
        <v>1657</v>
      </c>
      <c r="I41" t="s">
        <v>1658</v>
      </c>
      <c r="J41" s="58">
        <v>741184</v>
      </c>
      <c r="K41" s="31"/>
      <c r="N41" s="60"/>
      <c r="O41" s="25"/>
      <c r="P41" s="25"/>
      <c r="Q41" s="25"/>
      <c r="R41" s="25"/>
      <c r="S41" s="25"/>
      <c r="T41" s="25"/>
      <c r="U41" s="25"/>
      <c r="V41" s="25"/>
      <c r="W41" s="33"/>
      <c r="X41" s="33"/>
      <c r="Y41" s="33"/>
      <c r="Z41" s="33"/>
      <c r="AB41" s="33"/>
      <c r="AC41" s="33"/>
      <c r="AD41" s="49" t="s">
        <v>1774</v>
      </c>
    </row>
    <row r="42" spans="1:30" ht="15.75" x14ac:dyDescent="0.25">
      <c r="A42" s="48">
        <v>1</v>
      </c>
      <c r="B42" t="s">
        <v>1771</v>
      </c>
      <c r="C42" t="s">
        <v>1775</v>
      </c>
      <c r="D42" t="s">
        <v>616</v>
      </c>
      <c r="E42">
        <v>4</v>
      </c>
      <c r="F42" s="28" t="s">
        <v>1776</v>
      </c>
      <c r="G42" t="s">
        <v>1657</v>
      </c>
      <c r="H42" s="29" t="s">
        <v>1657</v>
      </c>
      <c r="I42" t="s">
        <v>1658</v>
      </c>
      <c r="J42" s="58">
        <v>690344.56</v>
      </c>
      <c r="K42" s="31"/>
      <c r="N42" s="60"/>
      <c r="O42" s="25"/>
      <c r="P42" s="25"/>
      <c r="Q42" s="25"/>
      <c r="R42" s="25"/>
      <c r="S42" s="25"/>
      <c r="T42" s="25"/>
      <c r="U42" s="25"/>
      <c r="V42" s="25"/>
      <c r="W42" s="33"/>
      <c r="X42" s="33"/>
      <c r="Y42" s="33"/>
      <c r="Z42" s="33"/>
      <c r="AB42" s="33"/>
      <c r="AC42" s="33"/>
      <c r="AD42" s="49" t="s">
        <v>1777</v>
      </c>
    </row>
    <row r="43" spans="1:30" ht="15.75" x14ac:dyDescent="0.25">
      <c r="A43" s="48">
        <v>1</v>
      </c>
      <c r="B43" t="s">
        <v>1771</v>
      </c>
      <c r="C43" t="s">
        <v>1778</v>
      </c>
      <c r="D43" t="s">
        <v>616</v>
      </c>
      <c r="E43">
        <v>0.45</v>
      </c>
      <c r="F43" s="28" t="s">
        <v>1779</v>
      </c>
      <c r="G43" t="s">
        <v>1657</v>
      </c>
      <c r="H43" s="29" t="s">
        <v>1657</v>
      </c>
      <c r="I43" t="s">
        <v>1658</v>
      </c>
      <c r="J43" s="58">
        <v>73414.460000000006</v>
      </c>
      <c r="K43" s="31"/>
      <c r="N43" s="60"/>
      <c r="O43" s="25"/>
      <c r="P43" s="25"/>
      <c r="Q43" s="25"/>
      <c r="R43" s="25"/>
      <c r="S43" s="25"/>
      <c r="T43" s="25"/>
      <c r="U43" s="25"/>
      <c r="V43" s="25"/>
      <c r="W43" s="33"/>
      <c r="X43" s="33"/>
      <c r="Y43" s="33"/>
      <c r="Z43" s="33"/>
      <c r="AB43" s="33"/>
      <c r="AC43" s="33"/>
      <c r="AD43" s="49" t="s">
        <v>1780</v>
      </c>
    </row>
    <row r="44" spans="1:30" ht="15.75" x14ac:dyDescent="0.25">
      <c r="A44" s="48">
        <v>1</v>
      </c>
      <c r="B44" t="s">
        <v>1771</v>
      </c>
      <c r="C44" t="s">
        <v>1781</v>
      </c>
      <c r="D44" t="s">
        <v>616</v>
      </c>
      <c r="E44">
        <v>5.91</v>
      </c>
      <c r="F44" s="28" t="s">
        <v>1782</v>
      </c>
      <c r="G44" t="s">
        <v>1657</v>
      </c>
      <c r="H44" s="29" t="s">
        <v>1657</v>
      </c>
      <c r="I44" t="s">
        <v>1658</v>
      </c>
      <c r="J44" s="58">
        <v>780675.18</v>
      </c>
      <c r="K44" s="31"/>
      <c r="N44" s="60"/>
      <c r="O44" s="25"/>
      <c r="P44" s="25"/>
      <c r="Q44" s="25"/>
      <c r="R44" s="25"/>
      <c r="S44" s="25"/>
      <c r="T44" s="25"/>
      <c r="U44" s="25"/>
      <c r="V44" s="25"/>
      <c r="W44" s="33"/>
      <c r="X44" s="33"/>
      <c r="Y44" s="33"/>
      <c r="Z44" s="33"/>
      <c r="AB44" s="33"/>
      <c r="AC44" s="33"/>
      <c r="AD44" s="49" t="s">
        <v>1783</v>
      </c>
    </row>
    <row r="45" spans="1:30" ht="15.75" x14ac:dyDescent="0.25">
      <c r="A45" s="48">
        <v>1</v>
      </c>
      <c r="B45" t="s">
        <v>1771</v>
      </c>
      <c r="C45" t="s">
        <v>1784</v>
      </c>
      <c r="D45" t="s">
        <v>616</v>
      </c>
      <c r="E45">
        <v>6.44</v>
      </c>
      <c r="F45" s="28" t="s">
        <v>1785</v>
      </c>
      <c r="G45" t="s">
        <v>1657</v>
      </c>
      <c r="H45" s="29" t="s">
        <v>1657</v>
      </c>
      <c r="I45" t="s">
        <v>1658</v>
      </c>
      <c r="J45" s="58">
        <v>929625.52</v>
      </c>
      <c r="K45" s="31"/>
      <c r="N45" s="60"/>
      <c r="O45" s="25"/>
      <c r="P45" s="25"/>
      <c r="Q45" s="25"/>
      <c r="R45" s="25"/>
      <c r="S45" s="25"/>
      <c r="T45" s="25"/>
      <c r="U45" s="25"/>
      <c r="V45" s="25"/>
      <c r="W45" s="33"/>
      <c r="X45" s="33"/>
      <c r="Y45" s="33"/>
      <c r="Z45" s="33"/>
      <c r="AB45" s="33"/>
      <c r="AC45" s="33"/>
      <c r="AD45" s="49" t="s">
        <v>1786</v>
      </c>
    </row>
    <row r="46" spans="1:30" ht="15.75" x14ac:dyDescent="0.25">
      <c r="A46" s="48">
        <v>1</v>
      </c>
      <c r="B46" t="s">
        <v>1787</v>
      </c>
      <c r="C46" t="s">
        <v>1788</v>
      </c>
      <c r="D46" t="s">
        <v>616</v>
      </c>
      <c r="E46">
        <v>1.46</v>
      </c>
      <c r="F46" s="28" t="s">
        <v>1789</v>
      </c>
      <c r="G46" t="s">
        <v>1657</v>
      </c>
      <c r="H46" s="29" t="s">
        <v>1657</v>
      </c>
      <c r="I46" t="s">
        <v>1658</v>
      </c>
      <c r="J46" s="58">
        <v>158921</v>
      </c>
      <c r="K46" s="31"/>
      <c r="N46" s="60"/>
      <c r="O46" s="25"/>
      <c r="P46" s="25"/>
      <c r="Q46" s="25"/>
      <c r="R46" s="25"/>
      <c r="S46" s="25"/>
      <c r="T46" s="25"/>
      <c r="U46" s="25"/>
      <c r="V46" s="25"/>
      <c r="W46" s="33"/>
      <c r="X46" s="33"/>
      <c r="Y46" s="33"/>
      <c r="Z46" s="33"/>
      <c r="AB46" s="33"/>
      <c r="AC46" s="33"/>
      <c r="AD46" s="49" t="s">
        <v>1790</v>
      </c>
    </row>
    <row r="47" spans="1:30" ht="15.75" x14ac:dyDescent="0.25">
      <c r="A47" s="48">
        <v>1</v>
      </c>
      <c r="B47" t="s">
        <v>1787</v>
      </c>
      <c r="C47" t="s">
        <v>1791</v>
      </c>
      <c r="D47" t="s">
        <v>616</v>
      </c>
      <c r="E47">
        <v>1.48</v>
      </c>
      <c r="F47" s="28" t="s">
        <v>1792</v>
      </c>
      <c r="G47" t="s">
        <v>1657</v>
      </c>
      <c r="H47" s="29" t="s">
        <v>1657</v>
      </c>
      <c r="I47" t="s">
        <v>1658</v>
      </c>
      <c r="J47" s="58">
        <v>135047</v>
      </c>
      <c r="K47" s="31"/>
      <c r="N47" s="60"/>
      <c r="O47" s="25"/>
      <c r="P47" s="25"/>
      <c r="Q47" s="25"/>
      <c r="R47" s="25"/>
      <c r="S47" s="25"/>
      <c r="T47" s="25"/>
      <c r="U47" s="25"/>
      <c r="V47" s="25"/>
      <c r="W47" s="33"/>
      <c r="X47" s="33"/>
      <c r="Y47" s="33"/>
      <c r="Z47" s="33"/>
      <c r="AB47" s="33"/>
      <c r="AC47" s="33"/>
      <c r="AD47" s="49" t="s">
        <v>1793</v>
      </c>
    </row>
    <row r="48" spans="1:30" ht="15.75" x14ac:dyDescent="0.25">
      <c r="A48" s="48">
        <v>1</v>
      </c>
      <c r="B48" t="s">
        <v>1787</v>
      </c>
      <c r="C48" t="s">
        <v>1687</v>
      </c>
      <c r="D48" t="s">
        <v>616</v>
      </c>
      <c r="E48">
        <v>2.63</v>
      </c>
      <c r="F48" s="28" t="s">
        <v>1794</v>
      </c>
      <c r="G48" t="s">
        <v>1657</v>
      </c>
      <c r="H48" s="29" t="s">
        <v>1657</v>
      </c>
      <c r="I48" t="s">
        <v>1658</v>
      </c>
      <c r="J48" s="58">
        <v>290375</v>
      </c>
      <c r="K48" s="31"/>
      <c r="N48" s="60"/>
      <c r="O48" s="25"/>
      <c r="P48" s="25"/>
      <c r="Q48" s="25"/>
      <c r="R48" s="25"/>
      <c r="S48" s="25"/>
      <c r="T48" s="25"/>
      <c r="U48" s="25"/>
      <c r="V48" s="25"/>
      <c r="W48" s="33"/>
      <c r="X48" s="33"/>
      <c r="Y48" s="33"/>
      <c r="Z48" s="33"/>
      <c r="AB48" s="33"/>
      <c r="AC48" s="33"/>
      <c r="AD48" s="49" t="s">
        <v>1795</v>
      </c>
    </row>
    <row r="49" spans="1:30" x14ac:dyDescent="0.25">
      <c r="A49" s="48">
        <v>1</v>
      </c>
      <c r="B49" t="s">
        <v>1787</v>
      </c>
      <c r="C49" t="s">
        <v>1796</v>
      </c>
      <c r="D49" t="s">
        <v>616</v>
      </c>
      <c r="E49">
        <v>8.94</v>
      </c>
      <c r="F49" s="28" t="s">
        <v>1797</v>
      </c>
      <c r="G49" t="s">
        <v>1657</v>
      </c>
      <c r="H49" s="29" t="s">
        <v>1657</v>
      </c>
      <c r="I49" t="s">
        <v>1658</v>
      </c>
      <c r="J49" s="58">
        <v>1100000</v>
      </c>
      <c r="K49" s="31"/>
      <c r="M49" s="32"/>
      <c r="N49" s="25"/>
      <c r="O49" s="25"/>
      <c r="P49" s="25"/>
      <c r="Q49" s="25"/>
      <c r="R49" s="25"/>
      <c r="S49" s="25"/>
      <c r="T49" s="25"/>
      <c r="U49" s="25"/>
      <c r="V49" s="25"/>
      <c r="W49" s="33"/>
      <c r="X49" s="33"/>
      <c r="Y49" s="33"/>
      <c r="Z49" s="33"/>
      <c r="AB49" s="33"/>
      <c r="AC49" s="33"/>
      <c r="AD49" s="49" t="s">
        <v>1798</v>
      </c>
    </row>
    <row r="50" spans="1:30" x14ac:dyDescent="0.25">
      <c r="A50" s="48">
        <v>1</v>
      </c>
      <c r="B50" t="s">
        <v>1787</v>
      </c>
      <c r="C50" s="61" t="s">
        <v>1799</v>
      </c>
      <c r="D50" t="s">
        <v>616</v>
      </c>
      <c r="E50">
        <v>7.15</v>
      </c>
      <c r="F50" s="28" t="s">
        <v>1800</v>
      </c>
      <c r="G50" t="s">
        <v>1657</v>
      </c>
      <c r="H50" s="29" t="s">
        <v>1657</v>
      </c>
      <c r="I50" t="s">
        <v>1658</v>
      </c>
      <c r="J50" s="58">
        <v>1500000</v>
      </c>
      <c r="K50" s="31"/>
      <c r="N50" s="25"/>
      <c r="O50" s="25"/>
      <c r="P50" s="25"/>
      <c r="Q50" s="25"/>
      <c r="R50" s="25"/>
      <c r="S50" s="25"/>
      <c r="T50" s="25"/>
      <c r="U50" s="25"/>
      <c r="V50" s="25"/>
      <c r="W50" s="33"/>
      <c r="X50" s="33"/>
      <c r="Y50" s="33"/>
      <c r="Z50" s="33"/>
      <c r="AB50" s="33"/>
      <c r="AC50" s="33"/>
      <c r="AD50" s="49" t="s">
        <v>1801</v>
      </c>
    </row>
    <row r="51" spans="1:30" x14ac:dyDescent="0.25">
      <c r="A51" s="48">
        <v>1</v>
      </c>
      <c r="B51" t="s">
        <v>1802</v>
      </c>
      <c r="C51" t="s">
        <v>1803</v>
      </c>
      <c r="D51" t="s">
        <v>616</v>
      </c>
      <c r="E51">
        <v>0.78</v>
      </c>
      <c r="F51" s="28" t="s">
        <v>1804</v>
      </c>
      <c r="G51" t="s">
        <v>1657</v>
      </c>
      <c r="H51" s="29" t="s">
        <v>1657</v>
      </c>
      <c r="I51" t="s">
        <v>1658</v>
      </c>
      <c r="J51" s="58">
        <v>121595</v>
      </c>
      <c r="K51" s="31"/>
      <c r="N51" s="25"/>
      <c r="O51" s="25"/>
      <c r="P51" s="25"/>
      <c r="Q51" s="25"/>
      <c r="R51" s="25"/>
      <c r="S51" s="25"/>
      <c r="T51" s="25"/>
      <c r="U51" s="25"/>
      <c r="V51" s="25"/>
      <c r="W51" s="33"/>
      <c r="X51" s="33"/>
      <c r="Y51" s="33"/>
      <c r="Z51" s="33"/>
      <c r="AB51" s="33"/>
      <c r="AC51" s="33"/>
      <c r="AD51" s="49" t="s">
        <v>1805</v>
      </c>
    </row>
    <row r="52" spans="1:30" x14ac:dyDescent="0.25">
      <c r="A52" s="48">
        <v>1</v>
      </c>
      <c r="B52" t="s">
        <v>1802</v>
      </c>
      <c r="C52" t="s">
        <v>1806</v>
      </c>
      <c r="D52" t="s">
        <v>616</v>
      </c>
      <c r="E52">
        <v>0.64</v>
      </c>
      <c r="F52" s="28" t="s">
        <v>1807</v>
      </c>
      <c r="G52" t="s">
        <v>1657</v>
      </c>
      <c r="H52" s="29" t="s">
        <v>1657</v>
      </c>
      <c r="I52" t="s">
        <v>1658</v>
      </c>
      <c r="J52" s="58">
        <v>81651</v>
      </c>
      <c r="K52" s="31"/>
      <c r="N52" s="25"/>
      <c r="O52" s="25"/>
      <c r="P52" s="25"/>
      <c r="Q52" s="25"/>
      <c r="R52" s="25"/>
      <c r="S52" s="25"/>
      <c r="T52" s="25"/>
      <c r="U52" s="25"/>
      <c r="V52" s="25"/>
      <c r="W52" s="33"/>
      <c r="X52" s="33"/>
      <c r="Y52" s="33"/>
      <c r="Z52" s="33"/>
      <c r="AB52" s="33"/>
      <c r="AC52" s="33"/>
      <c r="AD52" s="49" t="s">
        <v>1808</v>
      </c>
    </row>
    <row r="53" spans="1:30" x14ac:dyDescent="0.25">
      <c r="A53" s="48">
        <v>1</v>
      </c>
      <c r="B53" t="s">
        <v>1802</v>
      </c>
      <c r="C53" t="s">
        <v>1809</v>
      </c>
      <c r="D53" t="s">
        <v>616</v>
      </c>
      <c r="E53">
        <v>0.73</v>
      </c>
      <c r="F53" s="28" t="s">
        <v>1810</v>
      </c>
      <c r="G53" t="s">
        <v>1657</v>
      </c>
      <c r="H53" s="29" t="s">
        <v>1657</v>
      </c>
      <c r="I53" t="s">
        <v>1658</v>
      </c>
      <c r="J53" s="58">
        <v>155000</v>
      </c>
      <c r="K53" s="31"/>
      <c r="N53" s="25"/>
      <c r="O53" s="25"/>
      <c r="P53" s="25"/>
      <c r="Q53" s="25"/>
      <c r="R53" s="25"/>
      <c r="S53" s="25"/>
      <c r="T53" s="25"/>
      <c r="U53" s="25"/>
      <c r="V53" s="25"/>
      <c r="W53" s="33"/>
      <c r="X53" s="33"/>
      <c r="Y53" s="33"/>
      <c r="Z53" s="33"/>
      <c r="AB53" s="33"/>
      <c r="AC53" s="33"/>
      <c r="AD53" s="49" t="s">
        <v>1811</v>
      </c>
    </row>
    <row r="54" spans="1:30" x14ac:dyDescent="0.25">
      <c r="A54" s="48">
        <v>1</v>
      </c>
      <c r="B54" t="s">
        <v>1802</v>
      </c>
      <c r="C54" t="s">
        <v>1320</v>
      </c>
      <c r="D54" t="s">
        <v>616</v>
      </c>
      <c r="E54">
        <v>2.65</v>
      </c>
      <c r="F54" s="28" t="s">
        <v>1812</v>
      </c>
      <c r="G54" t="s">
        <v>1657</v>
      </c>
      <c r="H54" s="29" t="s">
        <v>1657</v>
      </c>
      <c r="I54" t="s">
        <v>1658</v>
      </c>
      <c r="J54" s="58">
        <v>621930.51</v>
      </c>
      <c r="K54" s="31"/>
      <c r="N54" s="25"/>
      <c r="O54" s="25"/>
      <c r="P54" s="25"/>
      <c r="Q54" s="25"/>
      <c r="R54" s="25"/>
      <c r="S54" s="25"/>
      <c r="T54" s="25"/>
      <c r="U54" s="25"/>
      <c r="V54" s="25"/>
      <c r="W54" s="33"/>
      <c r="X54" s="33"/>
      <c r="Y54" s="33"/>
      <c r="Z54" s="33"/>
      <c r="AB54" s="33"/>
      <c r="AC54" s="33"/>
      <c r="AD54" s="49" t="s">
        <v>1813</v>
      </c>
    </row>
    <row r="55" spans="1:30" x14ac:dyDescent="0.25">
      <c r="A55" s="48">
        <v>1</v>
      </c>
      <c r="B55" t="s">
        <v>1802</v>
      </c>
      <c r="C55" t="s">
        <v>1814</v>
      </c>
      <c r="D55" t="s">
        <v>616</v>
      </c>
      <c r="E55" s="59">
        <v>2.21</v>
      </c>
      <c r="F55" s="28" t="s">
        <v>1815</v>
      </c>
      <c r="G55" t="s">
        <v>1657</v>
      </c>
      <c r="H55" s="29" t="s">
        <v>1657</v>
      </c>
      <c r="I55" t="s">
        <v>1658</v>
      </c>
      <c r="J55" s="58">
        <v>301112.73</v>
      </c>
      <c r="K55" s="31"/>
      <c r="M55" s="32"/>
      <c r="N55" s="25"/>
      <c r="O55" s="25"/>
      <c r="P55" s="25"/>
      <c r="Q55" s="25"/>
      <c r="R55" s="25"/>
      <c r="S55" s="25"/>
      <c r="T55" s="25"/>
      <c r="U55" s="25"/>
      <c r="V55" s="25"/>
      <c r="W55" s="33"/>
      <c r="X55" s="33"/>
      <c r="Y55" s="33"/>
      <c r="Z55" s="33"/>
      <c r="AB55" s="33"/>
      <c r="AC55" s="33"/>
      <c r="AD55" s="49" t="s">
        <v>1816</v>
      </c>
    </row>
    <row r="56" spans="1:30" x14ac:dyDescent="0.25">
      <c r="A56" s="48">
        <v>1</v>
      </c>
      <c r="B56" t="s">
        <v>1802</v>
      </c>
      <c r="C56" t="s">
        <v>1708</v>
      </c>
      <c r="D56" t="s">
        <v>616</v>
      </c>
      <c r="E56">
        <v>3.84</v>
      </c>
      <c r="F56" s="28" t="s">
        <v>1817</v>
      </c>
      <c r="G56" t="s">
        <v>1657</v>
      </c>
      <c r="H56" s="29" t="s">
        <v>1657</v>
      </c>
      <c r="I56" t="s">
        <v>1658</v>
      </c>
      <c r="J56" s="58">
        <v>660770.37</v>
      </c>
      <c r="K56" s="31"/>
      <c r="N56" s="25"/>
      <c r="O56" s="25"/>
      <c r="P56" s="25"/>
      <c r="Q56" s="25"/>
      <c r="R56" s="25"/>
      <c r="S56" s="25"/>
      <c r="T56" s="25"/>
      <c r="U56" s="25"/>
      <c r="V56" s="25"/>
      <c r="W56" s="33"/>
      <c r="X56" s="33"/>
      <c r="Y56" s="33"/>
      <c r="Z56" s="33"/>
      <c r="AB56" s="33"/>
      <c r="AC56" s="33"/>
      <c r="AD56" s="49" t="s">
        <v>1818</v>
      </c>
    </row>
    <row r="57" spans="1:30" ht="15" customHeight="1" x14ac:dyDescent="0.25">
      <c r="D57" s="36"/>
      <c r="E57">
        <f>SUM(E2:E56)</f>
        <v>120.97000000000001</v>
      </c>
      <c r="F57" s="28"/>
      <c r="G57" s="36"/>
      <c r="H57" s="29"/>
      <c r="J57" s="30"/>
      <c r="K57" s="31"/>
      <c r="N57" s="38"/>
      <c r="O57" s="25"/>
      <c r="P57" s="25"/>
      <c r="Q57" s="25"/>
      <c r="R57" s="25"/>
      <c r="S57" s="25"/>
      <c r="T57" s="25"/>
      <c r="U57" s="25"/>
      <c r="V57" s="25"/>
      <c r="W57" s="33"/>
      <c r="X57" s="33"/>
      <c r="Y57" s="33"/>
      <c r="Z57" s="33"/>
      <c r="AB57" s="33"/>
      <c r="AC57" s="33"/>
      <c r="AD57" s="49"/>
    </row>
  </sheetData>
  <pageMargins left="0.7" right="0.7" top="0.75" bottom="0.75" header="0.3" footer="0.3"/>
  <pageSetup scale="77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EE9F8-0FA9-4CEF-98FE-0E80AC98B891}">
  <sheetPr>
    <pageSetUpPr fitToPage="1"/>
  </sheetPr>
  <dimension ref="A1:AD85"/>
  <sheetViews>
    <sheetView tabSelected="1" zoomScale="85" zoomScaleNormal="85" workbookViewId="0">
      <selection activeCell="AF14" sqref="AF14:AG14"/>
    </sheetView>
  </sheetViews>
  <sheetFormatPr defaultRowHeight="15" x14ac:dyDescent="0.25"/>
  <cols>
    <col min="1" max="2" width="11.85546875" bestFit="1" customWidth="1"/>
    <col min="3" max="3" width="11.28515625" bestFit="1" customWidth="1"/>
    <col min="4" max="4" width="11.28515625" hidden="1" customWidth="1"/>
    <col min="5" max="5" width="10.85546875" bestFit="1" customWidth="1"/>
    <col min="6" max="6" width="26.7109375" bestFit="1" customWidth="1"/>
    <col min="7" max="7" width="29" hidden="1" customWidth="1"/>
    <col min="8" max="8" width="21" hidden="1" customWidth="1"/>
    <col min="9" max="9" width="16.7109375" hidden="1" customWidth="1"/>
    <col min="10" max="10" width="18.42578125" bestFit="1" customWidth="1"/>
    <col min="11" max="11" width="17.7109375" hidden="1" customWidth="1"/>
    <col min="12" max="12" width="14.28515625" hidden="1" customWidth="1"/>
    <col min="13" max="13" width="18.5703125" hidden="1" customWidth="1"/>
    <col min="14" max="14" width="19.28515625" style="25" hidden="1" customWidth="1"/>
    <col min="15" max="16" width="17.85546875" hidden="1" customWidth="1"/>
    <col min="17" max="17" width="14.5703125" hidden="1" customWidth="1"/>
    <col min="18" max="18" width="15.28515625" hidden="1" customWidth="1"/>
    <col min="19" max="19" width="16.42578125" hidden="1" customWidth="1"/>
    <col min="20" max="20" width="14" hidden="1" customWidth="1"/>
    <col min="21" max="23" width="17.28515625" hidden="1" customWidth="1"/>
    <col min="24" max="24" width="13.7109375" hidden="1" customWidth="1"/>
    <col min="25" max="25" width="16" hidden="1" customWidth="1"/>
    <col min="26" max="26" width="15.7109375" hidden="1" customWidth="1"/>
    <col min="27" max="27" width="16" hidden="1" customWidth="1"/>
    <col min="28" max="28" width="12.5703125" hidden="1" customWidth="1"/>
    <col min="29" max="29" width="13.7109375" hidden="1" customWidth="1"/>
    <col min="30" max="30" width="24.5703125" bestFit="1" customWidth="1"/>
  </cols>
  <sheetData>
    <row r="1" spans="1:3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6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26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1" t="s">
        <v>28</v>
      </c>
      <c r="AD1" s="27" t="s">
        <v>1221</v>
      </c>
    </row>
    <row r="2" spans="1:30" x14ac:dyDescent="0.25">
      <c r="A2">
        <v>2</v>
      </c>
      <c r="B2" t="s">
        <v>1222</v>
      </c>
      <c r="C2" t="s">
        <v>1223</v>
      </c>
      <c r="D2" t="s">
        <v>752</v>
      </c>
      <c r="E2">
        <v>0.31000000000000005</v>
      </c>
      <c r="F2" s="28" t="s">
        <v>1224</v>
      </c>
      <c r="H2" s="29"/>
      <c r="I2" t="s">
        <v>35</v>
      </c>
      <c r="J2" s="30">
        <v>0</v>
      </c>
      <c r="K2" s="31"/>
      <c r="M2" s="25"/>
      <c r="O2" s="25"/>
      <c r="P2" s="25"/>
      <c r="Q2" s="25"/>
      <c r="R2" s="25"/>
      <c r="S2" s="25"/>
      <c r="T2" s="25"/>
      <c r="U2" s="25"/>
      <c r="V2" s="25"/>
      <c r="W2" s="33"/>
      <c r="X2" s="33"/>
      <c r="Y2" s="33"/>
      <c r="Z2" s="33"/>
      <c r="AB2" s="33"/>
      <c r="AC2" s="33"/>
      <c r="AD2" s="33" t="s">
        <v>1225</v>
      </c>
    </row>
    <row r="3" spans="1:30" x14ac:dyDescent="0.25">
      <c r="A3" s="128">
        <v>2</v>
      </c>
      <c r="B3" s="128" t="s">
        <v>1222</v>
      </c>
      <c r="C3" s="128" t="s">
        <v>1223</v>
      </c>
      <c r="D3" s="128" t="s">
        <v>752</v>
      </c>
      <c r="E3" s="129">
        <v>0.52</v>
      </c>
      <c r="F3" s="130" t="s">
        <v>1224</v>
      </c>
      <c r="G3" s="128"/>
      <c r="H3" s="131"/>
      <c r="I3" s="128" t="s">
        <v>35</v>
      </c>
      <c r="J3" s="132">
        <v>265000</v>
      </c>
      <c r="K3" s="31"/>
      <c r="L3" s="128"/>
      <c r="M3" s="25"/>
      <c r="O3" s="25"/>
      <c r="P3" s="25"/>
      <c r="Q3" s="25"/>
      <c r="R3" s="25"/>
      <c r="S3" s="25"/>
      <c r="T3" s="25"/>
      <c r="U3" s="25"/>
      <c r="V3" s="25"/>
      <c r="W3" s="133"/>
      <c r="X3" s="133"/>
      <c r="Y3" s="133"/>
      <c r="Z3" s="133"/>
      <c r="AA3" s="128"/>
      <c r="AB3" s="133"/>
      <c r="AC3" s="133"/>
      <c r="AD3" s="133" t="s">
        <v>1226</v>
      </c>
    </row>
    <row r="4" spans="1:30" x14ac:dyDescent="0.25">
      <c r="A4" s="128">
        <v>2</v>
      </c>
      <c r="B4" s="128" t="s">
        <v>1222</v>
      </c>
      <c r="C4" s="128" t="s">
        <v>429</v>
      </c>
      <c r="D4" s="128" t="s">
        <v>752</v>
      </c>
      <c r="E4" s="128">
        <v>2.4399999999999995</v>
      </c>
      <c r="F4" s="130" t="s">
        <v>1227</v>
      </c>
      <c r="G4" s="128"/>
      <c r="H4" s="131"/>
      <c r="I4" s="128" t="s">
        <v>35</v>
      </c>
      <c r="J4" s="132">
        <v>314000</v>
      </c>
      <c r="K4" s="31"/>
      <c r="L4" s="128"/>
      <c r="M4" s="25"/>
      <c r="O4" s="25"/>
      <c r="P4" s="25"/>
      <c r="Q4" s="25"/>
      <c r="R4" s="25"/>
      <c r="S4" s="25"/>
      <c r="T4" s="25"/>
      <c r="U4" s="25"/>
      <c r="V4" s="25"/>
      <c r="W4" s="133"/>
      <c r="X4" s="133"/>
      <c r="Y4" s="133"/>
      <c r="Z4" s="133"/>
      <c r="AA4" s="128"/>
      <c r="AB4" s="133"/>
      <c r="AC4" s="133"/>
      <c r="AD4" s="133" t="s">
        <v>1228</v>
      </c>
    </row>
    <row r="5" spans="1:30" x14ac:dyDescent="0.25">
      <c r="A5" s="128">
        <v>2</v>
      </c>
      <c r="B5" s="128" t="s">
        <v>1222</v>
      </c>
      <c r="C5" s="128" t="s">
        <v>1229</v>
      </c>
      <c r="D5" s="128" t="s">
        <v>752</v>
      </c>
      <c r="E5" s="128">
        <v>2.41</v>
      </c>
      <c r="F5" s="130" t="s">
        <v>1230</v>
      </c>
      <c r="G5" s="128"/>
      <c r="H5" s="131"/>
      <c r="I5" s="128" t="s">
        <v>879</v>
      </c>
      <c r="J5" s="132">
        <v>0</v>
      </c>
      <c r="K5" s="31"/>
      <c r="L5" s="128"/>
      <c r="M5" s="25"/>
      <c r="O5" s="25"/>
      <c r="P5" s="25"/>
      <c r="Q5" s="25"/>
      <c r="R5" s="25"/>
      <c r="S5" s="25"/>
      <c r="T5" s="25"/>
      <c r="U5" s="25"/>
      <c r="V5" s="25"/>
      <c r="W5" s="133"/>
      <c r="X5" s="133"/>
      <c r="Y5" s="133"/>
      <c r="Z5" s="133"/>
      <c r="AA5" s="128"/>
      <c r="AB5" s="133"/>
      <c r="AC5" s="133"/>
      <c r="AD5" s="133" t="s">
        <v>1231</v>
      </c>
    </row>
    <row r="6" spans="1:30" x14ac:dyDescent="0.25">
      <c r="A6" s="128">
        <v>2</v>
      </c>
      <c r="B6" s="128" t="s">
        <v>1222</v>
      </c>
      <c r="C6" s="128" t="s">
        <v>549</v>
      </c>
      <c r="D6" s="128" t="s">
        <v>752</v>
      </c>
      <c r="E6" s="128">
        <v>1.32</v>
      </c>
      <c r="F6" s="130" t="s">
        <v>1230</v>
      </c>
      <c r="G6" s="128"/>
      <c r="H6" s="131"/>
      <c r="I6" s="128" t="s">
        <v>879</v>
      </c>
      <c r="J6" s="132">
        <v>0</v>
      </c>
      <c r="K6" s="31"/>
      <c r="L6" s="128"/>
      <c r="M6" s="25"/>
      <c r="O6" s="25"/>
      <c r="P6" s="25"/>
      <c r="Q6" s="25"/>
      <c r="R6" s="25"/>
      <c r="S6" s="25"/>
      <c r="T6" s="25"/>
      <c r="U6" s="25"/>
      <c r="V6" s="25"/>
      <c r="W6" s="133"/>
      <c r="X6" s="133"/>
      <c r="Y6" s="133"/>
      <c r="Z6" s="133"/>
      <c r="AA6" s="128"/>
      <c r="AB6" s="133"/>
      <c r="AC6" s="133"/>
      <c r="AD6" s="133" t="s">
        <v>1232</v>
      </c>
    </row>
    <row r="7" spans="1:30" x14ac:dyDescent="0.25">
      <c r="A7" s="128">
        <v>2</v>
      </c>
      <c r="B7" s="128" t="s">
        <v>1222</v>
      </c>
      <c r="C7" s="128" t="s">
        <v>1233</v>
      </c>
      <c r="D7" s="128" t="s">
        <v>752</v>
      </c>
      <c r="E7" s="128">
        <v>0.08</v>
      </c>
      <c r="F7" s="130" t="s">
        <v>1234</v>
      </c>
      <c r="G7" s="128"/>
      <c r="H7" s="131"/>
      <c r="I7" s="128" t="s">
        <v>35</v>
      </c>
      <c r="J7" s="132">
        <v>0</v>
      </c>
      <c r="K7" s="31"/>
      <c r="L7" s="128"/>
      <c r="M7" s="25"/>
      <c r="O7" s="25"/>
      <c r="P7" s="25"/>
      <c r="Q7" s="25"/>
      <c r="R7" s="25"/>
      <c r="S7" s="25"/>
      <c r="T7" s="25"/>
      <c r="U7" s="25"/>
      <c r="V7" s="25"/>
      <c r="W7" s="133"/>
      <c r="X7" s="133"/>
      <c r="Y7" s="133"/>
      <c r="Z7" s="133"/>
      <c r="AA7" s="128"/>
      <c r="AB7" s="133"/>
      <c r="AC7" s="133"/>
      <c r="AD7" s="133" t="s">
        <v>1235</v>
      </c>
    </row>
    <row r="8" spans="1:30" x14ac:dyDescent="0.25">
      <c r="A8" s="128">
        <v>2</v>
      </c>
      <c r="B8" s="128" t="s">
        <v>1222</v>
      </c>
      <c r="C8" s="128" t="s">
        <v>1236</v>
      </c>
      <c r="D8" s="128" t="s">
        <v>752</v>
      </c>
      <c r="E8" s="128">
        <v>7.0000000000000007E-2</v>
      </c>
      <c r="F8" s="130" t="s">
        <v>1234</v>
      </c>
      <c r="G8" s="128"/>
      <c r="H8" s="131"/>
      <c r="I8" s="128" t="s">
        <v>35</v>
      </c>
      <c r="J8" s="132">
        <v>0</v>
      </c>
      <c r="K8" s="31"/>
      <c r="L8" s="128"/>
      <c r="M8" s="25"/>
      <c r="O8" s="25"/>
      <c r="P8" s="25"/>
      <c r="Q8" s="25"/>
      <c r="R8" s="25"/>
      <c r="S8" s="25"/>
      <c r="T8" s="25"/>
      <c r="U8" s="25"/>
      <c r="V8" s="25"/>
      <c r="W8" s="133"/>
      <c r="X8" s="133"/>
      <c r="Y8" s="133"/>
      <c r="Z8" s="133"/>
      <c r="AA8" s="128"/>
      <c r="AB8" s="133"/>
      <c r="AC8" s="133"/>
      <c r="AD8" s="133" t="s">
        <v>1237</v>
      </c>
    </row>
    <row r="9" spans="1:30" x14ac:dyDescent="0.25">
      <c r="A9" s="128">
        <v>2</v>
      </c>
      <c r="B9" s="128" t="s">
        <v>1222</v>
      </c>
      <c r="C9" s="128" t="s">
        <v>720</v>
      </c>
      <c r="D9" s="128" t="s">
        <v>752</v>
      </c>
      <c r="E9" s="128">
        <v>1.62</v>
      </c>
      <c r="F9" s="130" t="s">
        <v>1238</v>
      </c>
      <c r="G9" s="128"/>
      <c r="H9" s="131"/>
      <c r="I9" s="128" t="s">
        <v>35</v>
      </c>
      <c r="J9" s="132">
        <v>205000</v>
      </c>
      <c r="K9" s="31"/>
      <c r="L9" s="128"/>
      <c r="M9" s="25"/>
      <c r="O9" s="25"/>
      <c r="P9" s="25"/>
      <c r="Q9" s="25"/>
      <c r="R9" s="25"/>
      <c r="S9" s="25"/>
      <c r="T9" s="25"/>
      <c r="U9" s="25"/>
      <c r="V9" s="25"/>
      <c r="W9" s="133"/>
      <c r="X9" s="133"/>
      <c r="Y9" s="133"/>
      <c r="Z9" s="133"/>
      <c r="AA9" s="128"/>
      <c r="AB9" s="133"/>
      <c r="AC9" s="133"/>
      <c r="AD9" s="133" t="s">
        <v>1239</v>
      </c>
    </row>
    <row r="10" spans="1:30" x14ac:dyDescent="0.25">
      <c r="A10" s="128">
        <v>2</v>
      </c>
      <c r="B10" s="128" t="s">
        <v>1222</v>
      </c>
      <c r="C10" s="128" t="s">
        <v>1240</v>
      </c>
      <c r="D10" s="128" t="s">
        <v>752</v>
      </c>
      <c r="E10" s="128">
        <v>2.94</v>
      </c>
      <c r="F10" s="130" t="s">
        <v>1241</v>
      </c>
      <c r="G10" s="128"/>
      <c r="H10" s="131"/>
      <c r="I10" s="128" t="s">
        <v>35</v>
      </c>
      <c r="J10" s="132">
        <v>475000</v>
      </c>
      <c r="K10" s="31"/>
      <c r="L10" s="128"/>
      <c r="M10" s="25"/>
      <c r="O10" s="25"/>
      <c r="P10" s="25"/>
      <c r="Q10" s="25"/>
      <c r="R10" s="25"/>
      <c r="S10" s="25"/>
      <c r="T10" s="25"/>
      <c r="U10" s="25"/>
      <c r="V10" s="25"/>
      <c r="W10" s="133"/>
      <c r="X10" s="133"/>
      <c r="Y10" s="133"/>
      <c r="Z10" s="133"/>
      <c r="AA10" s="128"/>
      <c r="AB10" s="133"/>
      <c r="AC10" s="133"/>
      <c r="AD10" s="133" t="s">
        <v>1242</v>
      </c>
    </row>
    <row r="11" spans="1:30" x14ac:dyDescent="0.25">
      <c r="A11" s="128">
        <v>2</v>
      </c>
      <c r="B11" s="128" t="s">
        <v>1222</v>
      </c>
      <c r="C11" s="128" t="s">
        <v>672</v>
      </c>
      <c r="D11" s="128" t="s">
        <v>752</v>
      </c>
      <c r="E11" s="128">
        <v>2.93</v>
      </c>
      <c r="F11" s="130" t="s">
        <v>1243</v>
      </c>
      <c r="G11" s="128"/>
      <c r="H11" s="131"/>
      <c r="I11" s="128" t="s">
        <v>35</v>
      </c>
      <c r="J11" s="132">
        <v>622000</v>
      </c>
      <c r="K11" s="31"/>
      <c r="L11" s="128"/>
      <c r="M11" s="25"/>
      <c r="O11" s="25"/>
      <c r="P11" s="25"/>
      <c r="Q11" s="25"/>
      <c r="R11" s="25"/>
      <c r="S11" s="25"/>
      <c r="T11" s="25"/>
      <c r="U11" s="25"/>
      <c r="V11" s="25"/>
      <c r="W11" s="133"/>
      <c r="X11" s="133"/>
      <c r="Y11" s="133"/>
      <c r="Z11" s="133"/>
      <c r="AA11" s="128"/>
      <c r="AB11" s="133"/>
      <c r="AC11" s="133"/>
      <c r="AD11" s="133" t="s">
        <v>1244</v>
      </c>
    </row>
    <row r="12" spans="1:30" x14ac:dyDescent="0.25">
      <c r="A12" s="128">
        <v>2</v>
      </c>
      <c r="B12" s="128" t="s">
        <v>1222</v>
      </c>
      <c r="C12" s="128" t="s">
        <v>1245</v>
      </c>
      <c r="D12" s="128" t="s">
        <v>752</v>
      </c>
      <c r="E12" s="128">
        <v>2.58</v>
      </c>
      <c r="F12" s="130" t="s">
        <v>1246</v>
      </c>
      <c r="G12" s="128"/>
      <c r="H12" s="131"/>
      <c r="I12" s="128" t="s">
        <v>35</v>
      </c>
      <c r="J12" s="132">
        <v>282000</v>
      </c>
      <c r="K12" s="31"/>
      <c r="L12" s="128"/>
      <c r="M12" s="32"/>
      <c r="O12" s="25"/>
      <c r="P12" s="25"/>
      <c r="Q12" s="25"/>
      <c r="R12" s="25"/>
      <c r="S12" s="25"/>
      <c r="T12" s="25"/>
      <c r="U12" s="25"/>
      <c r="V12" s="25"/>
      <c r="W12" s="133"/>
      <c r="X12" s="133"/>
      <c r="Y12" s="133"/>
      <c r="Z12" s="133"/>
      <c r="AA12" s="128"/>
      <c r="AB12" s="133"/>
      <c r="AC12" s="133"/>
      <c r="AD12" s="133" t="s">
        <v>1247</v>
      </c>
    </row>
    <row r="13" spans="1:30" x14ac:dyDescent="0.25">
      <c r="A13" s="128">
        <v>2</v>
      </c>
      <c r="B13" s="128" t="s">
        <v>1222</v>
      </c>
      <c r="C13" s="128" t="s">
        <v>1248</v>
      </c>
      <c r="D13" s="128" t="s">
        <v>752</v>
      </c>
      <c r="E13" s="128">
        <v>2.4300000000000002</v>
      </c>
      <c r="F13" s="130" t="s">
        <v>1249</v>
      </c>
      <c r="G13" s="128"/>
      <c r="H13" s="131"/>
      <c r="I13" s="128" t="s">
        <v>35</v>
      </c>
      <c r="J13" s="132">
        <v>255000</v>
      </c>
      <c r="K13" s="31"/>
      <c r="L13" s="128"/>
      <c r="M13" s="32"/>
      <c r="O13" s="25"/>
      <c r="P13" s="25"/>
      <c r="Q13" s="25"/>
      <c r="R13" s="25"/>
      <c r="S13" s="25"/>
      <c r="T13" s="25"/>
      <c r="U13" s="25"/>
      <c r="V13" s="25"/>
      <c r="W13" s="133"/>
      <c r="X13" s="133"/>
      <c r="Y13" s="133"/>
      <c r="Z13" s="133"/>
      <c r="AA13" s="128"/>
      <c r="AB13" s="133"/>
      <c r="AC13" s="133"/>
      <c r="AD13" s="133" t="s">
        <v>1250</v>
      </c>
    </row>
    <row r="14" spans="1:30" x14ac:dyDescent="0.25">
      <c r="A14" s="128">
        <v>2</v>
      </c>
      <c r="B14" s="128" t="s">
        <v>1222</v>
      </c>
      <c r="C14" s="128" t="s">
        <v>1251</v>
      </c>
      <c r="D14" s="128" t="s">
        <v>752</v>
      </c>
      <c r="E14" s="128">
        <v>0.77</v>
      </c>
      <c r="F14" s="130" t="s">
        <v>1234</v>
      </c>
      <c r="G14" s="128"/>
      <c r="H14" s="131"/>
      <c r="I14" s="128" t="s">
        <v>35</v>
      </c>
      <c r="J14" s="132">
        <v>335000</v>
      </c>
      <c r="K14" s="31"/>
      <c r="L14" s="128"/>
      <c r="M14" s="25"/>
      <c r="O14" s="25"/>
      <c r="P14" s="25"/>
      <c r="Q14" s="25"/>
      <c r="R14" s="25"/>
      <c r="S14" s="25"/>
      <c r="T14" s="25"/>
      <c r="U14" s="25"/>
      <c r="V14" s="25"/>
      <c r="W14" s="133"/>
      <c r="X14" s="133"/>
      <c r="Y14" s="133"/>
      <c r="Z14" s="133"/>
      <c r="AA14" s="128"/>
      <c r="AB14" s="133"/>
      <c r="AC14" s="133"/>
      <c r="AD14" s="133" t="s">
        <v>1252</v>
      </c>
    </row>
    <row r="15" spans="1:30" x14ac:dyDescent="0.25">
      <c r="A15" s="128">
        <v>2</v>
      </c>
      <c r="B15" s="128" t="s">
        <v>1222</v>
      </c>
      <c r="C15" s="128" t="s">
        <v>1253</v>
      </c>
      <c r="D15" s="128" t="s">
        <v>752</v>
      </c>
      <c r="E15" s="128">
        <v>1</v>
      </c>
      <c r="F15" s="130" t="s">
        <v>1254</v>
      </c>
      <c r="G15" s="128"/>
      <c r="H15" s="131"/>
      <c r="I15" s="128" t="s">
        <v>35</v>
      </c>
      <c r="J15" s="132">
        <v>145000</v>
      </c>
      <c r="K15" s="31"/>
      <c r="L15" s="128"/>
      <c r="M15" s="25"/>
      <c r="O15" s="25"/>
      <c r="P15" s="25"/>
      <c r="Q15" s="25"/>
      <c r="R15" s="25"/>
      <c r="S15" s="25"/>
      <c r="T15" s="25"/>
      <c r="U15" s="25"/>
      <c r="V15" s="25"/>
      <c r="W15" s="133"/>
      <c r="X15" s="133"/>
      <c r="Y15" s="133"/>
      <c r="Z15" s="133"/>
      <c r="AA15" s="128"/>
      <c r="AB15" s="133"/>
      <c r="AC15" s="133"/>
      <c r="AD15" s="133" t="s">
        <v>1255</v>
      </c>
    </row>
    <row r="16" spans="1:30" x14ac:dyDescent="0.25">
      <c r="A16" s="128">
        <v>2</v>
      </c>
      <c r="B16" s="128" t="s">
        <v>1222</v>
      </c>
      <c r="C16" s="128" t="s">
        <v>1256</v>
      </c>
      <c r="D16" s="128" t="s">
        <v>752</v>
      </c>
      <c r="E16" s="128">
        <v>0.12</v>
      </c>
      <c r="F16" s="130" t="s">
        <v>1234</v>
      </c>
      <c r="G16" s="128"/>
      <c r="H16" s="131"/>
      <c r="I16" s="128" t="s">
        <v>35</v>
      </c>
      <c r="J16" s="132">
        <v>0</v>
      </c>
      <c r="K16" s="31"/>
      <c r="L16" s="128"/>
      <c r="M16" s="25"/>
      <c r="O16" s="25"/>
      <c r="P16" s="25"/>
      <c r="Q16" s="25"/>
      <c r="R16" s="25"/>
      <c r="S16" s="25"/>
      <c r="T16" s="25"/>
      <c r="U16" s="25"/>
      <c r="V16" s="25"/>
      <c r="W16" s="133"/>
      <c r="X16" s="133"/>
      <c r="Y16" s="133"/>
      <c r="Z16" s="133"/>
      <c r="AA16" s="128"/>
      <c r="AB16" s="133"/>
      <c r="AC16" s="133"/>
      <c r="AD16" s="133" t="s">
        <v>1257</v>
      </c>
    </row>
    <row r="17" spans="1:30" x14ac:dyDescent="0.25">
      <c r="A17" s="128">
        <v>2</v>
      </c>
      <c r="B17" s="128" t="s">
        <v>1222</v>
      </c>
      <c r="C17" s="128" t="s">
        <v>1258</v>
      </c>
      <c r="D17" s="128" t="s">
        <v>752</v>
      </c>
      <c r="E17" s="128">
        <v>0.38</v>
      </c>
      <c r="F17" s="130" t="s">
        <v>1234</v>
      </c>
      <c r="G17" s="128"/>
      <c r="H17" s="131"/>
      <c r="I17" s="128" t="s">
        <v>35</v>
      </c>
      <c r="J17" s="132">
        <v>0</v>
      </c>
      <c r="K17" s="31"/>
      <c r="L17" s="128"/>
      <c r="M17" s="25"/>
      <c r="O17" s="25"/>
      <c r="P17" s="25"/>
      <c r="Q17" s="25"/>
      <c r="R17" s="25"/>
      <c r="S17" s="25"/>
      <c r="T17" s="25"/>
      <c r="U17" s="25"/>
      <c r="V17" s="25"/>
      <c r="W17" s="133"/>
      <c r="X17" s="133"/>
      <c r="Y17" s="133"/>
      <c r="Z17" s="133"/>
      <c r="AA17" s="128"/>
      <c r="AB17" s="133"/>
      <c r="AC17" s="133"/>
      <c r="AD17" s="133" t="s">
        <v>1259</v>
      </c>
    </row>
    <row r="18" spans="1:30" x14ac:dyDescent="0.25">
      <c r="A18" s="128">
        <v>2</v>
      </c>
      <c r="B18" s="128" t="s">
        <v>1222</v>
      </c>
      <c r="C18" s="128" t="s">
        <v>1260</v>
      </c>
      <c r="D18" s="128" t="s">
        <v>752</v>
      </c>
      <c r="E18" s="128">
        <v>0.08</v>
      </c>
      <c r="F18" s="130" t="s">
        <v>1234</v>
      </c>
      <c r="G18" s="128"/>
      <c r="H18" s="131"/>
      <c r="I18" s="128" t="s">
        <v>35</v>
      </c>
      <c r="J18" s="132">
        <v>0</v>
      </c>
      <c r="K18" s="31"/>
      <c r="L18" s="128"/>
      <c r="M18" s="25"/>
      <c r="O18" s="25"/>
      <c r="P18" s="25"/>
      <c r="Q18" s="25"/>
      <c r="R18" s="25"/>
      <c r="S18" s="25"/>
      <c r="T18" s="25"/>
      <c r="U18" s="25"/>
      <c r="V18" s="25"/>
      <c r="W18" s="133"/>
      <c r="X18" s="133"/>
      <c r="Y18" s="133"/>
      <c r="Z18" s="133"/>
      <c r="AA18" s="128"/>
      <c r="AB18" s="133"/>
      <c r="AC18" s="133"/>
      <c r="AD18" s="133" t="s">
        <v>1261</v>
      </c>
    </row>
    <row r="19" spans="1:30" x14ac:dyDescent="0.25">
      <c r="A19" s="128">
        <v>2</v>
      </c>
      <c r="B19" s="128" t="s">
        <v>1222</v>
      </c>
      <c r="C19" s="128" t="s">
        <v>1262</v>
      </c>
      <c r="D19" s="128" t="s">
        <v>752</v>
      </c>
      <c r="E19" s="128">
        <v>0.44</v>
      </c>
      <c r="F19" s="130" t="s">
        <v>1249</v>
      </c>
      <c r="G19" s="128"/>
      <c r="H19" s="131"/>
      <c r="I19" s="128" t="s">
        <v>35</v>
      </c>
      <c r="J19" s="132">
        <v>0</v>
      </c>
      <c r="K19" s="31"/>
      <c r="L19" s="128"/>
      <c r="M19" s="25"/>
      <c r="O19" s="25"/>
      <c r="P19" s="25"/>
      <c r="Q19" s="25"/>
      <c r="R19" s="25"/>
      <c r="S19" s="25"/>
      <c r="T19" s="25"/>
      <c r="U19" s="25"/>
      <c r="V19" s="25"/>
      <c r="W19" s="133"/>
      <c r="X19" s="133"/>
      <c r="Y19" s="133"/>
      <c r="Z19" s="133"/>
      <c r="AA19" s="128"/>
      <c r="AB19" s="133"/>
      <c r="AC19" s="133"/>
      <c r="AD19" s="133" t="s">
        <v>1263</v>
      </c>
    </row>
    <row r="20" spans="1:30" x14ac:dyDescent="0.25">
      <c r="A20" s="128">
        <v>2</v>
      </c>
      <c r="B20" s="128" t="s">
        <v>1222</v>
      </c>
      <c r="C20" s="128" t="s">
        <v>1264</v>
      </c>
      <c r="D20" s="128" t="s">
        <v>752</v>
      </c>
      <c r="E20" s="128">
        <v>0.04</v>
      </c>
      <c r="F20" s="130" t="s">
        <v>1254</v>
      </c>
      <c r="G20" s="128"/>
      <c r="H20" s="131"/>
      <c r="I20" s="128" t="s">
        <v>35</v>
      </c>
      <c r="J20" s="132">
        <v>0</v>
      </c>
      <c r="K20" s="31"/>
      <c r="L20" s="128"/>
      <c r="M20" s="25"/>
      <c r="O20" s="25"/>
      <c r="P20" s="25"/>
      <c r="Q20" s="25"/>
      <c r="R20" s="25"/>
      <c r="S20" s="25"/>
      <c r="T20" s="25"/>
      <c r="U20" s="25"/>
      <c r="V20" s="25"/>
      <c r="W20" s="133"/>
      <c r="X20" s="133"/>
      <c r="Y20" s="133"/>
      <c r="Z20" s="133"/>
      <c r="AA20" s="128"/>
      <c r="AB20" s="133"/>
      <c r="AC20" s="133"/>
      <c r="AD20" s="133" t="s">
        <v>1265</v>
      </c>
    </row>
    <row r="21" spans="1:30" x14ac:dyDescent="0.25">
      <c r="A21" s="128">
        <v>2</v>
      </c>
      <c r="B21" s="128" t="s">
        <v>1222</v>
      </c>
      <c r="C21" s="128" t="s">
        <v>1266</v>
      </c>
      <c r="D21" s="128" t="s">
        <v>752</v>
      </c>
      <c r="E21" s="128">
        <v>0.05</v>
      </c>
      <c r="F21" s="130" t="s">
        <v>1234</v>
      </c>
      <c r="G21" s="128"/>
      <c r="H21" s="131"/>
      <c r="I21" s="128" t="s">
        <v>35</v>
      </c>
      <c r="J21" s="132">
        <v>0</v>
      </c>
      <c r="K21" s="31"/>
      <c r="L21" s="128"/>
      <c r="M21" s="25"/>
      <c r="O21" s="25"/>
      <c r="P21" s="25"/>
      <c r="Q21" s="25"/>
      <c r="R21" s="25"/>
      <c r="S21" s="25"/>
      <c r="T21" s="25"/>
      <c r="U21" s="25"/>
      <c r="V21" s="25"/>
      <c r="W21" s="133"/>
      <c r="X21" s="133"/>
      <c r="Y21" s="133"/>
      <c r="Z21" s="133"/>
      <c r="AA21" s="128"/>
      <c r="AB21" s="133"/>
      <c r="AC21" s="133"/>
      <c r="AD21" s="133" t="s">
        <v>1267</v>
      </c>
    </row>
    <row r="22" spans="1:30" x14ac:dyDescent="0.25">
      <c r="A22" s="128">
        <v>2</v>
      </c>
      <c r="B22" s="128" t="s">
        <v>1222</v>
      </c>
      <c r="C22" s="128" t="s">
        <v>1268</v>
      </c>
      <c r="D22" s="128" t="s">
        <v>752</v>
      </c>
      <c r="E22" s="128">
        <v>0.09</v>
      </c>
      <c r="F22" s="130" t="s">
        <v>1234</v>
      </c>
      <c r="G22" s="128"/>
      <c r="H22" s="131"/>
      <c r="I22" s="128" t="s">
        <v>35</v>
      </c>
      <c r="J22" s="132">
        <v>0</v>
      </c>
      <c r="K22" s="31"/>
      <c r="L22" s="128"/>
      <c r="M22" s="25"/>
      <c r="O22" s="25"/>
      <c r="P22" s="25"/>
      <c r="Q22" s="25"/>
      <c r="R22" s="25"/>
      <c r="S22" s="25"/>
      <c r="T22" s="25"/>
      <c r="U22" s="25"/>
      <c r="V22" s="25"/>
      <c r="W22" s="133"/>
      <c r="X22" s="133"/>
      <c r="Y22" s="133"/>
      <c r="Z22" s="133"/>
      <c r="AA22" s="128"/>
      <c r="AB22" s="133"/>
      <c r="AC22" s="133"/>
      <c r="AD22" s="133" t="s">
        <v>1269</v>
      </c>
    </row>
    <row r="23" spans="1:30" x14ac:dyDescent="0.25">
      <c r="A23" s="128">
        <v>2</v>
      </c>
      <c r="B23" s="128" t="s">
        <v>1222</v>
      </c>
      <c r="C23" s="128" t="s">
        <v>1270</v>
      </c>
      <c r="D23" s="128" t="s">
        <v>752</v>
      </c>
      <c r="E23" s="128">
        <v>0.19</v>
      </c>
      <c r="F23" s="130" t="s">
        <v>1234</v>
      </c>
      <c r="G23" s="128"/>
      <c r="H23" s="131"/>
      <c r="I23" s="128" t="s">
        <v>35</v>
      </c>
      <c r="J23" s="132">
        <v>0</v>
      </c>
      <c r="K23" s="31"/>
      <c r="L23" s="128"/>
      <c r="M23" s="25"/>
      <c r="O23" s="25"/>
      <c r="P23" s="25"/>
      <c r="Q23" s="25"/>
      <c r="R23" s="25"/>
      <c r="S23" s="25"/>
      <c r="T23" s="25"/>
      <c r="U23" s="25"/>
      <c r="V23" s="25"/>
      <c r="W23" s="133"/>
      <c r="X23" s="133"/>
      <c r="Y23" s="133"/>
      <c r="Z23" s="133"/>
      <c r="AA23" s="128"/>
      <c r="AB23" s="133"/>
      <c r="AC23" s="133"/>
      <c r="AD23" s="133" t="s">
        <v>1271</v>
      </c>
    </row>
    <row r="24" spans="1:30" x14ac:dyDescent="0.25">
      <c r="A24" s="128">
        <v>2</v>
      </c>
      <c r="B24" s="128" t="s">
        <v>1222</v>
      </c>
      <c r="C24" s="128" t="s">
        <v>1272</v>
      </c>
      <c r="D24" s="128" t="s">
        <v>752</v>
      </c>
      <c r="E24" s="128">
        <v>0.34</v>
      </c>
      <c r="F24" s="130" t="s">
        <v>1234</v>
      </c>
      <c r="G24" s="128"/>
      <c r="H24" s="131"/>
      <c r="I24" s="128" t="s">
        <v>35</v>
      </c>
      <c r="J24" s="132">
        <v>0</v>
      </c>
      <c r="K24" s="31"/>
      <c r="L24" s="128"/>
      <c r="M24" s="25"/>
      <c r="O24" s="25"/>
      <c r="P24" s="25"/>
      <c r="Q24" s="25"/>
      <c r="R24" s="25"/>
      <c r="S24" s="25"/>
      <c r="T24" s="25"/>
      <c r="U24" s="25"/>
      <c r="V24" s="25"/>
      <c r="W24" s="133"/>
      <c r="X24" s="133"/>
      <c r="Y24" s="133"/>
      <c r="Z24" s="133"/>
      <c r="AA24" s="128"/>
      <c r="AB24" s="133"/>
      <c r="AC24" s="133"/>
      <c r="AD24" s="133" t="s">
        <v>1273</v>
      </c>
    </row>
    <row r="25" spans="1:30" x14ac:dyDescent="0.25">
      <c r="A25" s="128">
        <v>2</v>
      </c>
      <c r="B25" s="128" t="s">
        <v>1222</v>
      </c>
      <c r="C25" s="128" t="s">
        <v>195</v>
      </c>
      <c r="D25" s="128" t="s">
        <v>752</v>
      </c>
      <c r="E25" s="128">
        <v>0.85</v>
      </c>
      <c r="F25" s="130" t="s">
        <v>1274</v>
      </c>
      <c r="G25" s="128"/>
      <c r="H25" s="131"/>
      <c r="I25" s="128" t="s">
        <v>35</v>
      </c>
      <c r="J25" s="132">
        <v>264000</v>
      </c>
      <c r="K25" s="31"/>
      <c r="L25" s="128"/>
      <c r="M25" s="25"/>
      <c r="O25" s="25"/>
      <c r="P25" s="25"/>
      <c r="Q25" s="25"/>
      <c r="R25" s="25"/>
      <c r="S25" s="25"/>
      <c r="T25" s="25"/>
      <c r="U25" s="25"/>
      <c r="V25" s="25"/>
      <c r="W25" s="133"/>
      <c r="X25" s="133"/>
      <c r="Y25" s="133"/>
      <c r="Z25" s="133"/>
      <c r="AA25" s="128"/>
      <c r="AB25" s="133"/>
      <c r="AC25" s="133"/>
      <c r="AD25" s="133" t="s">
        <v>1275</v>
      </c>
    </row>
    <row r="26" spans="1:30" x14ac:dyDescent="0.25">
      <c r="A26" s="128">
        <v>2</v>
      </c>
      <c r="B26" s="128" t="s">
        <v>1222</v>
      </c>
      <c r="C26" s="128" t="s">
        <v>1276</v>
      </c>
      <c r="D26" s="128" t="s">
        <v>752</v>
      </c>
      <c r="E26" s="128">
        <v>0.4</v>
      </c>
      <c r="F26" s="130" t="s">
        <v>1230</v>
      </c>
      <c r="G26" s="128"/>
      <c r="H26" s="131"/>
      <c r="I26" s="128" t="s">
        <v>879</v>
      </c>
      <c r="J26" s="132">
        <v>505000</v>
      </c>
      <c r="K26" s="31"/>
      <c r="L26" s="128"/>
      <c r="M26" s="32"/>
      <c r="O26" s="25"/>
      <c r="P26" s="25"/>
      <c r="Q26" s="25"/>
      <c r="R26" s="25"/>
      <c r="S26" s="25"/>
      <c r="T26" s="25"/>
      <c r="U26" s="25"/>
      <c r="V26" s="25"/>
      <c r="W26" s="133"/>
      <c r="X26" s="133"/>
      <c r="Y26" s="133"/>
      <c r="Z26" s="133"/>
      <c r="AA26" s="128"/>
      <c r="AB26" s="133"/>
      <c r="AC26" s="133"/>
      <c r="AD26" s="133" t="s">
        <v>1277</v>
      </c>
    </row>
    <row r="27" spans="1:30" x14ac:dyDescent="0.25">
      <c r="A27" s="128">
        <v>2</v>
      </c>
      <c r="B27" s="128" t="s">
        <v>1222</v>
      </c>
      <c r="C27" s="128" t="s">
        <v>749</v>
      </c>
      <c r="D27" s="128" t="s">
        <v>752</v>
      </c>
      <c r="E27" s="128">
        <v>0.83</v>
      </c>
      <c r="F27" s="130" t="s">
        <v>1274</v>
      </c>
      <c r="G27" s="128"/>
      <c r="H27" s="131"/>
      <c r="I27" s="128" t="s">
        <v>35</v>
      </c>
      <c r="J27" s="132"/>
      <c r="K27" s="31"/>
      <c r="L27" s="128"/>
      <c r="M27" s="25"/>
      <c r="O27" s="25"/>
      <c r="P27" s="25"/>
      <c r="Q27" s="25"/>
      <c r="R27" s="25"/>
      <c r="S27" s="25"/>
      <c r="T27" s="25"/>
      <c r="U27" s="25"/>
      <c r="V27" s="25"/>
      <c r="W27" s="133"/>
      <c r="X27" s="133"/>
      <c r="Y27" s="133"/>
      <c r="Z27" s="133"/>
      <c r="AA27" s="128"/>
      <c r="AB27" s="133"/>
      <c r="AC27" s="133"/>
      <c r="AD27" s="133" t="s">
        <v>1278</v>
      </c>
    </row>
    <row r="28" spans="1:30" x14ac:dyDescent="0.25">
      <c r="A28" s="128">
        <v>2</v>
      </c>
      <c r="B28" s="128" t="s">
        <v>1222</v>
      </c>
      <c r="C28" s="128" t="s">
        <v>1182</v>
      </c>
      <c r="D28" s="128" t="s">
        <v>752</v>
      </c>
      <c r="E28" s="128">
        <v>0.6</v>
      </c>
      <c r="F28" s="130" t="s">
        <v>1274</v>
      </c>
      <c r="G28" s="128"/>
      <c r="H28" s="131"/>
      <c r="I28" s="128" t="s">
        <v>35</v>
      </c>
      <c r="J28" s="132"/>
      <c r="K28" s="31"/>
      <c r="L28" s="128"/>
      <c r="M28" s="25"/>
      <c r="O28" s="25"/>
      <c r="P28" s="25"/>
      <c r="Q28" s="25"/>
      <c r="R28" s="25"/>
      <c r="S28" s="25"/>
      <c r="T28" s="25"/>
      <c r="U28" s="25"/>
      <c r="V28" s="25"/>
      <c r="W28" s="133"/>
      <c r="X28" s="133"/>
      <c r="Y28" s="133"/>
      <c r="Z28" s="133"/>
      <c r="AA28" s="128"/>
      <c r="AB28" s="133"/>
      <c r="AC28" s="133"/>
      <c r="AD28" s="133" t="s">
        <v>1279</v>
      </c>
    </row>
    <row r="29" spans="1:30" x14ac:dyDescent="0.25">
      <c r="A29" s="128">
        <v>2</v>
      </c>
      <c r="B29" s="128" t="s">
        <v>1280</v>
      </c>
      <c r="C29" s="128" t="s">
        <v>638</v>
      </c>
      <c r="D29" s="128" t="s">
        <v>752</v>
      </c>
      <c r="E29" s="128">
        <v>0.25</v>
      </c>
      <c r="F29" s="130" t="s">
        <v>1281</v>
      </c>
      <c r="G29" s="128"/>
      <c r="H29" s="131"/>
      <c r="I29" s="128" t="s">
        <v>35</v>
      </c>
      <c r="J29" s="132">
        <v>515000</v>
      </c>
      <c r="K29" s="31"/>
      <c r="L29" s="128"/>
      <c r="M29" s="25"/>
      <c r="O29" s="25"/>
      <c r="P29" s="25"/>
      <c r="Q29" s="25"/>
      <c r="R29" s="25"/>
      <c r="S29" s="25"/>
      <c r="T29" s="25"/>
      <c r="U29" s="25"/>
      <c r="V29" s="25"/>
      <c r="W29" s="133"/>
      <c r="X29" s="133"/>
      <c r="Y29" s="133"/>
      <c r="Z29" s="133"/>
      <c r="AA29" s="128"/>
      <c r="AB29" s="133"/>
      <c r="AC29" s="133"/>
      <c r="AD29" s="133" t="s">
        <v>1282</v>
      </c>
    </row>
    <row r="30" spans="1:30" x14ac:dyDescent="0.25">
      <c r="A30" s="128">
        <v>2</v>
      </c>
      <c r="B30" s="128" t="s">
        <v>1280</v>
      </c>
      <c r="C30" s="128" t="s">
        <v>1283</v>
      </c>
      <c r="D30" s="128" t="s">
        <v>752</v>
      </c>
      <c r="E30" s="128">
        <v>1.94</v>
      </c>
      <c r="F30" s="130" t="s">
        <v>1284</v>
      </c>
      <c r="G30" s="128"/>
      <c r="H30" s="131"/>
      <c r="I30" s="128" t="s">
        <v>35</v>
      </c>
      <c r="J30" s="132">
        <v>190000</v>
      </c>
      <c r="K30" s="31"/>
      <c r="L30" s="128"/>
      <c r="M30" s="32"/>
      <c r="O30" s="25"/>
      <c r="P30" s="25"/>
      <c r="Q30" s="25"/>
      <c r="R30" s="25"/>
      <c r="S30" s="25"/>
      <c r="T30" s="25"/>
      <c r="U30" s="25"/>
      <c r="V30" s="25"/>
      <c r="W30" s="133"/>
      <c r="X30" s="133"/>
      <c r="Y30" s="133"/>
      <c r="Z30" s="133"/>
      <c r="AA30" s="128"/>
      <c r="AB30" s="133"/>
      <c r="AC30" s="133"/>
      <c r="AD30" s="133" t="s">
        <v>1285</v>
      </c>
    </row>
    <row r="31" spans="1:30" x14ac:dyDescent="0.25">
      <c r="A31" s="128">
        <v>2</v>
      </c>
      <c r="B31" s="128" t="s">
        <v>1280</v>
      </c>
      <c r="C31" s="128" t="s">
        <v>1286</v>
      </c>
      <c r="D31" s="128" t="s">
        <v>752</v>
      </c>
      <c r="E31" s="128">
        <v>3.62</v>
      </c>
      <c r="F31" s="130" t="s">
        <v>1287</v>
      </c>
      <c r="G31" s="128"/>
      <c r="H31" s="131"/>
      <c r="I31" s="128" t="s">
        <v>35</v>
      </c>
      <c r="J31" s="132">
        <v>390000</v>
      </c>
      <c r="K31" s="31"/>
      <c r="L31" s="128"/>
      <c r="M31" s="32"/>
      <c r="O31" s="25"/>
      <c r="P31" s="25"/>
      <c r="Q31" s="25"/>
      <c r="R31" s="25"/>
      <c r="S31" s="25"/>
      <c r="T31" s="25"/>
      <c r="U31" s="25"/>
      <c r="V31" s="25"/>
      <c r="W31" s="133"/>
      <c r="X31" s="133"/>
      <c r="Y31" s="133"/>
      <c r="Z31" s="133"/>
      <c r="AA31" s="128"/>
      <c r="AB31" s="133"/>
      <c r="AC31" s="133"/>
      <c r="AD31" s="133" t="s">
        <v>1288</v>
      </c>
    </row>
    <row r="32" spans="1:30" x14ac:dyDescent="0.25">
      <c r="A32" s="128">
        <v>2</v>
      </c>
      <c r="B32" s="128" t="s">
        <v>1280</v>
      </c>
      <c r="C32" s="128" t="s">
        <v>1289</v>
      </c>
      <c r="D32" s="128" t="s">
        <v>752</v>
      </c>
      <c r="E32" s="128">
        <v>5.05</v>
      </c>
      <c r="F32" s="130" t="s">
        <v>1290</v>
      </c>
      <c r="G32" s="128"/>
      <c r="H32" s="131"/>
      <c r="I32" s="128" t="s">
        <v>35</v>
      </c>
      <c r="J32" s="132">
        <v>590000</v>
      </c>
      <c r="K32" s="31"/>
      <c r="L32" s="128"/>
      <c r="M32" s="25"/>
      <c r="O32" s="25"/>
      <c r="P32" s="25"/>
      <c r="Q32" s="25"/>
      <c r="R32" s="25"/>
      <c r="S32" s="25"/>
      <c r="T32" s="25"/>
      <c r="U32" s="25"/>
      <c r="V32" s="25"/>
      <c r="W32" s="133"/>
      <c r="X32" s="133"/>
      <c r="Y32" s="133"/>
      <c r="Z32" s="133"/>
      <c r="AA32" s="128"/>
      <c r="AB32" s="133"/>
      <c r="AC32" s="133"/>
      <c r="AD32" s="133" t="s">
        <v>1291</v>
      </c>
    </row>
    <row r="33" spans="1:30" x14ac:dyDescent="0.25">
      <c r="A33" s="128">
        <v>2</v>
      </c>
      <c r="B33" s="128" t="s">
        <v>1280</v>
      </c>
      <c r="C33" s="128" t="s">
        <v>206</v>
      </c>
      <c r="D33" s="128" t="s">
        <v>752</v>
      </c>
      <c r="E33" s="128">
        <v>3.15</v>
      </c>
      <c r="F33" s="130" t="s">
        <v>1292</v>
      </c>
      <c r="G33" s="128"/>
      <c r="H33" s="131"/>
      <c r="I33" s="128" t="s">
        <v>35</v>
      </c>
      <c r="J33" s="132">
        <v>522000</v>
      </c>
      <c r="K33" s="31"/>
      <c r="L33" s="128"/>
      <c r="M33" s="32"/>
      <c r="O33" s="25"/>
      <c r="P33" s="25"/>
      <c r="Q33" s="25"/>
      <c r="R33" s="25"/>
      <c r="S33" s="25"/>
      <c r="T33" s="25"/>
      <c r="U33" s="25"/>
      <c r="V33" s="25"/>
      <c r="W33" s="133"/>
      <c r="X33" s="133"/>
      <c r="Y33" s="133"/>
      <c r="Z33" s="133"/>
      <c r="AA33" s="128"/>
      <c r="AB33" s="133"/>
      <c r="AC33" s="133"/>
      <c r="AD33" s="133" t="s">
        <v>1293</v>
      </c>
    </row>
    <row r="34" spans="1:30" x14ac:dyDescent="0.25">
      <c r="A34" s="128">
        <v>2</v>
      </c>
      <c r="B34" s="128" t="s">
        <v>1280</v>
      </c>
      <c r="C34" s="128" t="s">
        <v>800</v>
      </c>
      <c r="D34" s="128" t="s">
        <v>752</v>
      </c>
      <c r="E34" s="128">
        <v>3.97</v>
      </c>
      <c r="F34" s="130" t="s">
        <v>1281</v>
      </c>
      <c r="G34" s="128"/>
      <c r="H34" s="131"/>
      <c r="I34" s="128" t="s">
        <v>35</v>
      </c>
      <c r="J34" s="132">
        <v>0</v>
      </c>
      <c r="K34" s="31"/>
      <c r="L34" s="128"/>
      <c r="M34" s="25"/>
      <c r="O34" s="25"/>
      <c r="P34" s="25"/>
      <c r="Q34" s="25"/>
      <c r="R34" s="25"/>
      <c r="S34" s="25"/>
      <c r="T34" s="25"/>
      <c r="U34" s="25"/>
      <c r="V34" s="25"/>
      <c r="W34" s="133"/>
      <c r="X34" s="133"/>
      <c r="Y34" s="133"/>
      <c r="Z34" s="133"/>
      <c r="AA34" s="128"/>
      <c r="AB34" s="133"/>
      <c r="AC34" s="133"/>
      <c r="AD34" s="133" t="s">
        <v>1294</v>
      </c>
    </row>
    <row r="35" spans="1:30" x14ac:dyDescent="0.25">
      <c r="A35" s="128">
        <v>2</v>
      </c>
      <c r="B35" s="128" t="s">
        <v>1280</v>
      </c>
      <c r="C35" s="128" t="s">
        <v>1295</v>
      </c>
      <c r="D35" s="128" t="s">
        <v>752</v>
      </c>
      <c r="E35" s="128">
        <v>1.6100000000000003</v>
      </c>
      <c r="F35" s="130" t="s">
        <v>1296</v>
      </c>
      <c r="G35" s="128"/>
      <c r="H35" s="131"/>
      <c r="I35" s="128" t="s">
        <v>35</v>
      </c>
      <c r="J35" s="132">
        <v>275000</v>
      </c>
      <c r="K35" s="31"/>
      <c r="L35" s="128"/>
      <c r="M35" s="32"/>
      <c r="O35" s="25"/>
      <c r="P35" s="25"/>
      <c r="Q35" s="25"/>
      <c r="R35" s="25"/>
      <c r="S35" s="25"/>
      <c r="T35" s="25"/>
      <c r="U35" s="25"/>
      <c r="V35" s="25"/>
      <c r="W35" s="133"/>
      <c r="X35" s="133"/>
      <c r="Y35" s="133"/>
      <c r="Z35" s="133"/>
      <c r="AA35" s="128"/>
      <c r="AB35" s="133"/>
      <c r="AC35" s="133"/>
      <c r="AD35" s="133" t="s">
        <v>1297</v>
      </c>
    </row>
    <row r="36" spans="1:30" x14ac:dyDescent="0.25">
      <c r="A36" s="128">
        <v>2</v>
      </c>
      <c r="B36" s="128" t="s">
        <v>1298</v>
      </c>
      <c r="C36" s="128" t="s">
        <v>1299</v>
      </c>
      <c r="D36" s="128" t="s">
        <v>752</v>
      </c>
      <c r="E36" s="128">
        <v>1.03</v>
      </c>
      <c r="F36" s="130" t="s">
        <v>1300</v>
      </c>
      <c r="G36" s="128"/>
      <c r="H36" s="131"/>
      <c r="I36" s="128" t="s">
        <v>35</v>
      </c>
      <c r="J36" s="132">
        <v>0</v>
      </c>
      <c r="K36" s="31"/>
      <c r="L36" s="128"/>
      <c r="M36" s="25"/>
      <c r="O36" s="25"/>
      <c r="P36" s="25"/>
      <c r="Q36" s="25"/>
      <c r="R36" s="25"/>
      <c r="S36" s="25"/>
      <c r="T36" s="25"/>
      <c r="U36" s="25"/>
      <c r="V36" s="25"/>
      <c r="W36" s="133"/>
      <c r="X36" s="133"/>
      <c r="Y36" s="133"/>
      <c r="Z36" s="133"/>
      <c r="AA36" s="128"/>
      <c r="AB36" s="133"/>
      <c r="AC36" s="133"/>
      <c r="AD36" s="133" t="s">
        <v>1301</v>
      </c>
    </row>
    <row r="37" spans="1:30" x14ac:dyDescent="0.25">
      <c r="A37" s="128">
        <v>2</v>
      </c>
      <c r="B37" s="128" t="s">
        <v>1298</v>
      </c>
      <c r="C37" s="128" t="s">
        <v>1302</v>
      </c>
      <c r="D37" s="128" t="s">
        <v>752</v>
      </c>
      <c r="E37" s="128">
        <v>1.9699999999999998</v>
      </c>
      <c r="F37" s="130" t="s">
        <v>1303</v>
      </c>
      <c r="G37" s="128"/>
      <c r="H37" s="131"/>
      <c r="I37" s="128" t="s">
        <v>35</v>
      </c>
      <c r="J37" s="132">
        <v>355000</v>
      </c>
      <c r="K37" s="31"/>
      <c r="L37" s="128"/>
      <c r="M37" s="25"/>
      <c r="O37" s="25"/>
      <c r="P37" s="25"/>
      <c r="Q37" s="25"/>
      <c r="R37" s="25"/>
      <c r="S37" s="25"/>
      <c r="T37" s="25"/>
      <c r="U37" s="25"/>
      <c r="V37" s="25"/>
      <c r="W37" s="133"/>
      <c r="X37" s="133"/>
      <c r="Y37" s="133"/>
      <c r="Z37" s="133"/>
      <c r="AA37" s="128"/>
      <c r="AB37" s="133"/>
      <c r="AC37" s="133"/>
      <c r="AD37" s="133" t="s">
        <v>1304</v>
      </c>
    </row>
    <row r="38" spans="1:30" x14ac:dyDescent="0.25">
      <c r="A38" s="128">
        <v>2</v>
      </c>
      <c r="B38" s="128" t="s">
        <v>1298</v>
      </c>
      <c r="C38" s="128" t="s">
        <v>276</v>
      </c>
      <c r="D38" s="128" t="s">
        <v>752</v>
      </c>
      <c r="E38" s="128">
        <v>1.37</v>
      </c>
      <c r="F38" s="130" t="s">
        <v>1305</v>
      </c>
      <c r="G38" s="128"/>
      <c r="H38" s="131"/>
      <c r="I38" s="128" t="s">
        <v>35</v>
      </c>
      <c r="J38" s="132">
        <v>545000</v>
      </c>
      <c r="K38" s="31"/>
      <c r="L38" s="128"/>
      <c r="M38" s="25"/>
      <c r="O38" s="25"/>
      <c r="P38" s="25"/>
      <c r="Q38" s="25"/>
      <c r="R38" s="25"/>
      <c r="S38" s="25"/>
      <c r="T38" s="25"/>
      <c r="U38" s="25"/>
      <c r="V38" s="25"/>
      <c r="W38" s="133"/>
      <c r="X38" s="133"/>
      <c r="Y38" s="133"/>
      <c r="Z38" s="133"/>
      <c r="AA38" s="128"/>
      <c r="AB38" s="133"/>
      <c r="AC38" s="133"/>
      <c r="AD38" s="133" t="s">
        <v>1306</v>
      </c>
    </row>
    <row r="39" spans="1:30" x14ac:dyDescent="0.25">
      <c r="A39" s="128">
        <v>2</v>
      </c>
      <c r="B39" s="128" t="s">
        <v>1298</v>
      </c>
      <c r="C39" s="128" t="s">
        <v>1307</v>
      </c>
      <c r="D39" s="128" t="s">
        <v>752</v>
      </c>
      <c r="E39" s="128">
        <v>2.5</v>
      </c>
      <c r="F39" s="130" t="s">
        <v>1308</v>
      </c>
      <c r="G39" s="128"/>
      <c r="H39" s="131"/>
      <c r="I39" s="128" t="s">
        <v>35</v>
      </c>
      <c r="J39" s="132">
        <v>305000</v>
      </c>
      <c r="K39" s="31"/>
      <c r="L39" s="128"/>
      <c r="M39" s="32"/>
      <c r="O39" s="25"/>
      <c r="P39" s="25"/>
      <c r="Q39" s="25"/>
      <c r="R39" s="25"/>
      <c r="S39" s="25"/>
      <c r="T39" s="25"/>
      <c r="U39" s="25"/>
      <c r="V39" s="25"/>
      <c r="W39" s="133"/>
      <c r="X39" s="133"/>
      <c r="Y39" s="133"/>
      <c r="Z39" s="133"/>
      <c r="AA39" s="128"/>
      <c r="AB39" s="133"/>
      <c r="AC39" s="133"/>
      <c r="AD39" s="133" t="s">
        <v>1309</v>
      </c>
    </row>
    <row r="40" spans="1:30" x14ac:dyDescent="0.25">
      <c r="A40" s="128">
        <v>2</v>
      </c>
      <c r="B40" s="128" t="s">
        <v>1298</v>
      </c>
      <c r="C40" s="128" t="s">
        <v>300</v>
      </c>
      <c r="D40" s="128" t="s">
        <v>752</v>
      </c>
      <c r="E40" s="128">
        <v>3.0999999999999996</v>
      </c>
      <c r="F40" s="130" t="s">
        <v>1310</v>
      </c>
      <c r="G40" s="128"/>
      <c r="H40" s="131"/>
      <c r="I40" s="128" t="s">
        <v>35</v>
      </c>
      <c r="J40" s="132">
        <v>310000</v>
      </c>
      <c r="K40" s="31"/>
      <c r="L40" s="128"/>
      <c r="M40" s="32"/>
      <c r="O40" s="25"/>
      <c r="P40" s="25"/>
      <c r="Q40" s="25"/>
      <c r="R40" s="25"/>
      <c r="S40" s="25"/>
      <c r="T40" s="25"/>
      <c r="U40" s="25"/>
      <c r="V40" s="25"/>
      <c r="W40" s="133"/>
      <c r="X40" s="133"/>
      <c r="Y40" s="133"/>
      <c r="Z40" s="133"/>
      <c r="AA40" s="128"/>
      <c r="AB40" s="133"/>
      <c r="AC40" s="133"/>
      <c r="AD40" s="133" t="s">
        <v>1311</v>
      </c>
    </row>
    <row r="41" spans="1:30" x14ac:dyDescent="0.25">
      <c r="A41" s="128">
        <v>2</v>
      </c>
      <c r="B41" s="128" t="s">
        <v>1298</v>
      </c>
      <c r="C41" s="128" t="s">
        <v>195</v>
      </c>
      <c r="D41" s="128" t="s">
        <v>752</v>
      </c>
      <c r="E41" s="128">
        <v>0.87</v>
      </c>
      <c r="F41" s="130" t="s">
        <v>1300</v>
      </c>
      <c r="G41" s="128"/>
      <c r="H41" s="131"/>
      <c r="I41" s="128" t="s">
        <v>35</v>
      </c>
      <c r="J41" s="132">
        <v>398000</v>
      </c>
      <c r="K41" s="31"/>
      <c r="L41" s="128"/>
      <c r="M41" s="25"/>
      <c r="O41" s="25"/>
      <c r="P41" s="25"/>
      <c r="Q41" s="25"/>
      <c r="R41" s="25"/>
      <c r="S41" s="25"/>
      <c r="T41" s="25"/>
      <c r="U41" s="25"/>
      <c r="V41" s="25"/>
      <c r="W41" s="133"/>
      <c r="X41" s="133"/>
      <c r="Y41" s="133"/>
      <c r="Z41" s="133"/>
      <c r="AA41" s="128"/>
      <c r="AB41" s="133"/>
      <c r="AC41" s="133"/>
      <c r="AD41" s="133" t="s">
        <v>1312</v>
      </c>
    </row>
    <row r="42" spans="1:30" x14ac:dyDescent="0.25">
      <c r="A42" s="128">
        <v>2</v>
      </c>
      <c r="B42" s="128" t="s">
        <v>1298</v>
      </c>
      <c r="C42" s="128" t="s">
        <v>1313</v>
      </c>
      <c r="D42" s="128" t="s">
        <v>752</v>
      </c>
      <c r="E42" s="129">
        <v>0.23</v>
      </c>
      <c r="F42" s="130" t="s">
        <v>1308</v>
      </c>
      <c r="G42" s="128"/>
      <c r="H42" s="131"/>
      <c r="I42" s="128" t="s">
        <v>35</v>
      </c>
      <c r="J42" s="132">
        <v>0</v>
      </c>
      <c r="K42" s="31"/>
      <c r="L42" s="128"/>
      <c r="M42" s="25"/>
      <c r="O42" s="25"/>
      <c r="P42" s="25"/>
      <c r="Q42" s="25"/>
      <c r="R42" s="25"/>
      <c r="S42" s="25"/>
      <c r="T42" s="25"/>
      <c r="U42" s="25"/>
      <c r="V42" s="25"/>
      <c r="W42" s="133"/>
      <c r="X42" s="133"/>
      <c r="Y42" s="133"/>
      <c r="Z42" s="133"/>
      <c r="AA42" s="128"/>
      <c r="AB42" s="133"/>
      <c r="AC42" s="133"/>
      <c r="AD42" s="133" t="s">
        <v>1314</v>
      </c>
    </row>
    <row r="43" spans="1:30" x14ac:dyDescent="0.25">
      <c r="A43" s="128">
        <v>2</v>
      </c>
      <c r="B43" s="128" t="s">
        <v>1298</v>
      </c>
      <c r="C43" s="128" t="s">
        <v>1315</v>
      </c>
      <c r="D43" s="128" t="s">
        <v>752</v>
      </c>
      <c r="E43" s="128">
        <v>0.54</v>
      </c>
      <c r="F43" s="130" t="s">
        <v>1300</v>
      </c>
      <c r="G43" s="128"/>
      <c r="H43" s="131"/>
      <c r="I43" s="128" t="s">
        <v>35</v>
      </c>
      <c r="J43" s="132">
        <v>0</v>
      </c>
      <c r="K43" s="31"/>
      <c r="L43" s="128"/>
      <c r="M43" s="32"/>
      <c r="O43" s="25"/>
      <c r="P43" s="25"/>
      <c r="Q43" s="25"/>
      <c r="R43" s="25"/>
      <c r="S43" s="25"/>
      <c r="T43" s="25"/>
      <c r="U43" s="25"/>
      <c r="V43" s="25"/>
      <c r="W43" s="133"/>
      <c r="X43" s="133"/>
      <c r="Y43" s="133"/>
      <c r="Z43" s="133"/>
      <c r="AA43" s="128"/>
      <c r="AB43" s="133"/>
      <c r="AC43" s="133"/>
      <c r="AD43" s="133" t="s">
        <v>1316</v>
      </c>
    </row>
    <row r="44" spans="1:30" x14ac:dyDescent="0.25">
      <c r="A44" s="128">
        <v>2</v>
      </c>
      <c r="B44" s="128" t="s">
        <v>1298</v>
      </c>
      <c r="C44" s="128" t="s">
        <v>1317</v>
      </c>
      <c r="D44" s="128" t="s">
        <v>752</v>
      </c>
      <c r="E44" s="128">
        <v>0.95</v>
      </c>
      <c r="F44" s="130" t="s">
        <v>1318</v>
      </c>
      <c r="G44" s="128"/>
      <c r="H44" s="131"/>
      <c r="I44" s="128" t="s">
        <v>35</v>
      </c>
      <c r="J44" s="132">
        <v>835000</v>
      </c>
      <c r="K44" s="31"/>
      <c r="L44" s="128"/>
      <c r="M44" s="25"/>
      <c r="O44" s="25"/>
      <c r="P44" s="25"/>
      <c r="Q44" s="25"/>
      <c r="R44" s="25"/>
      <c r="S44" s="25"/>
      <c r="T44" s="25"/>
      <c r="U44" s="25"/>
      <c r="V44" s="25"/>
      <c r="W44" s="133"/>
      <c r="X44" s="133"/>
      <c r="Y44" s="133"/>
      <c r="Z44" s="133"/>
      <c r="AA44" s="128"/>
      <c r="AB44" s="133"/>
      <c r="AC44" s="133"/>
      <c r="AD44" s="133" t="s">
        <v>1319</v>
      </c>
    </row>
    <row r="45" spans="1:30" x14ac:dyDescent="0.25">
      <c r="A45" s="128">
        <v>2</v>
      </c>
      <c r="B45" s="128" t="s">
        <v>1298</v>
      </c>
      <c r="C45" s="128" t="s">
        <v>1320</v>
      </c>
      <c r="D45" s="128" t="s">
        <v>752</v>
      </c>
      <c r="E45" s="128">
        <v>1.1000000000000001</v>
      </c>
      <c r="F45" s="130" t="s">
        <v>1318</v>
      </c>
      <c r="G45" s="128"/>
      <c r="H45" s="131"/>
      <c r="I45" s="128" t="s">
        <v>35</v>
      </c>
      <c r="J45" s="132">
        <v>0</v>
      </c>
      <c r="K45" s="31"/>
      <c r="L45" s="128"/>
      <c r="M45" s="25"/>
      <c r="O45" s="25"/>
      <c r="P45" s="25"/>
      <c r="Q45" s="25"/>
      <c r="R45" s="25"/>
      <c r="S45" s="25"/>
      <c r="T45" s="25"/>
      <c r="U45" s="25"/>
      <c r="V45" s="25"/>
      <c r="W45" s="133"/>
      <c r="X45" s="133"/>
      <c r="Y45" s="133"/>
      <c r="Z45" s="133"/>
      <c r="AA45" s="128"/>
      <c r="AB45" s="133"/>
      <c r="AC45" s="133"/>
      <c r="AD45" s="133" t="s">
        <v>1321</v>
      </c>
    </row>
    <row r="46" spans="1:30" x14ac:dyDescent="0.25">
      <c r="A46" s="128">
        <v>2</v>
      </c>
      <c r="B46" s="128" t="s">
        <v>1322</v>
      </c>
      <c r="C46" s="128" t="s">
        <v>1323</v>
      </c>
      <c r="D46" s="128" t="s">
        <v>752</v>
      </c>
      <c r="E46" s="128">
        <v>0.31</v>
      </c>
      <c r="F46" s="130" t="s">
        <v>1324</v>
      </c>
      <c r="G46" s="128"/>
      <c r="H46" s="131"/>
      <c r="I46" s="128" t="s">
        <v>35</v>
      </c>
      <c r="J46" s="132">
        <v>420000</v>
      </c>
      <c r="K46" s="31"/>
      <c r="L46" s="128"/>
      <c r="M46" s="32"/>
      <c r="O46" s="25"/>
      <c r="P46" s="25"/>
      <c r="Q46" s="25"/>
      <c r="R46" s="25"/>
      <c r="S46" s="25"/>
      <c r="T46" s="25"/>
      <c r="U46" s="25"/>
      <c r="V46" s="25"/>
      <c r="W46" s="133"/>
      <c r="X46" s="133"/>
      <c r="Y46" s="133"/>
      <c r="Z46" s="133"/>
      <c r="AA46" s="128"/>
      <c r="AB46" s="133"/>
      <c r="AC46" s="133"/>
      <c r="AD46" s="133" t="s">
        <v>1325</v>
      </c>
    </row>
    <row r="47" spans="1:30" ht="15.75" x14ac:dyDescent="0.25">
      <c r="A47" s="128">
        <v>2</v>
      </c>
      <c r="B47" s="128" t="s">
        <v>1322</v>
      </c>
      <c r="C47" s="128" t="s">
        <v>1326</v>
      </c>
      <c r="D47" s="128" t="s">
        <v>752</v>
      </c>
      <c r="E47" s="128">
        <v>2.2799999999999998</v>
      </c>
      <c r="F47" s="130" t="s">
        <v>1324</v>
      </c>
      <c r="G47" s="128"/>
      <c r="H47" s="131"/>
      <c r="I47" s="128" t="s">
        <v>35</v>
      </c>
      <c r="J47" s="132">
        <v>0</v>
      </c>
      <c r="K47" s="31"/>
      <c r="L47" s="128"/>
      <c r="M47" s="32"/>
      <c r="N47" s="60"/>
      <c r="O47" s="25"/>
      <c r="P47" s="25"/>
      <c r="Q47" s="25"/>
      <c r="R47" s="25"/>
      <c r="S47" s="25"/>
      <c r="T47" s="25"/>
      <c r="U47" s="25"/>
      <c r="V47" s="25"/>
      <c r="W47" s="133"/>
      <c r="X47" s="133"/>
      <c r="Y47" s="133"/>
      <c r="Z47" s="133"/>
      <c r="AA47" s="128"/>
      <c r="AB47" s="133"/>
      <c r="AC47" s="133"/>
      <c r="AD47" s="133" t="s">
        <v>1327</v>
      </c>
    </row>
    <row r="48" spans="1:30" x14ac:dyDescent="0.25">
      <c r="A48" s="128">
        <v>2</v>
      </c>
      <c r="B48" s="128" t="s">
        <v>1322</v>
      </c>
      <c r="C48" s="128" t="s">
        <v>191</v>
      </c>
      <c r="D48" s="128" t="s">
        <v>752</v>
      </c>
      <c r="E48" s="128">
        <v>1.7999999999999998</v>
      </c>
      <c r="F48" s="130" t="s">
        <v>1328</v>
      </c>
      <c r="G48" s="128"/>
      <c r="H48" s="131"/>
      <c r="I48" s="128" t="s">
        <v>35</v>
      </c>
      <c r="J48" s="132">
        <v>418000</v>
      </c>
      <c r="K48" s="31"/>
      <c r="L48" s="128"/>
      <c r="M48" s="25"/>
      <c r="O48" s="25"/>
      <c r="P48" s="25"/>
      <c r="Q48" s="25"/>
      <c r="R48" s="25"/>
      <c r="S48" s="25"/>
      <c r="T48" s="25"/>
      <c r="U48" s="25"/>
      <c r="V48" s="25"/>
      <c r="W48" s="133"/>
      <c r="X48" s="133"/>
      <c r="Y48" s="133"/>
      <c r="Z48" s="133"/>
      <c r="AA48" s="128"/>
      <c r="AB48" s="133"/>
      <c r="AC48" s="133"/>
      <c r="AD48" s="133" t="s">
        <v>1329</v>
      </c>
    </row>
    <row r="49" spans="1:30" x14ac:dyDescent="0.25">
      <c r="A49" s="128">
        <v>2</v>
      </c>
      <c r="B49" s="128" t="s">
        <v>1322</v>
      </c>
      <c r="C49" s="128" t="s">
        <v>1330</v>
      </c>
      <c r="D49" s="128" t="s">
        <v>752</v>
      </c>
      <c r="E49" s="128">
        <v>0.37</v>
      </c>
      <c r="F49" s="130" t="s">
        <v>1300</v>
      </c>
      <c r="G49" s="128"/>
      <c r="H49" s="131"/>
      <c r="I49" s="128" t="s">
        <v>35</v>
      </c>
      <c r="J49" s="132">
        <v>600000</v>
      </c>
      <c r="K49" s="31"/>
      <c r="L49" s="128"/>
      <c r="M49" s="32"/>
      <c r="O49" s="25"/>
      <c r="P49" s="25"/>
      <c r="Q49" s="25"/>
      <c r="R49" s="25"/>
      <c r="S49" s="25"/>
      <c r="T49" s="25"/>
      <c r="U49" s="25"/>
      <c r="V49" s="25"/>
      <c r="W49" s="133"/>
      <c r="X49" s="133"/>
      <c r="Y49" s="133"/>
      <c r="Z49" s="133"/>
      <c r="AA49" s="128"/>
      <c r="AB49" s="133"/>
      <c r="AC49" s="133"/>
      <c r="AD49" s="133" t="s">
        <v>1331</v>
      </c>
    </row>
    <row r="50" spans="1:30" x14ac:dyDescent="0.25">
      <c r="A50" s="128">
        <v>2</v>
      </c>
      <c r="B50" s="128" t="s">
        <v>1322</v>
      </c>
      <c r="C50" s="128" t="s">
        <v>1332</v>
      </c>
      <c r="D50" s="128" t="s">
        <v>752</v>
      </c>
      <c r="E50" s="128">
        <v>1.23</v>
      </c>
      <c r="F50" s="130" t="s">
        <v>1300</v>
      </c>
      <c r="G50" s="128"/>
      <c r="H50" s="131"/>
      <c r="I50" s="128" t="s">
        <v>35</v>
      </c>
      <c r="J50" s="132">
        <v>0</v>
      </c>
      <c r="K50" s="31"/>
      <c r="L50" s="128"/>
      <c r="M50" s="25"/>
      <c r="O50" s="25"/>
      <c r="P50" s="25"/>
      <c r="Q50" s="25"/>
      <c r="R50" s="25"/>
      <c r="S50" s="25"/>
      <c r="T50" s="25"/>
      <c r="U50" s="25"/>
      <c r="V50" s="25"/>
      <c r="W50" s="133"/>
      <c r="X50" s="133"/>
      <c r="Y50" s="133"/>
      <c r="Z50" s="133"/>
      <c r="AA50" s="128"/>
      <c r="AB50" s="133"/>
      <c r="AC50" s="133"/>
      <c r="AD50" s="133" t="s">
        <v>1333</v>
      </c>
    </row>
    <row r="51" spans="1:30" x14ac:dyDescent="0.25">
      <c r="A51" s="128">
        <v>2</v>
      </c>
      <c r="B51" s="128" t="s">
        <v>1322</v>
      </c>
      <c r="C51" s="128" t="s">
        <v>1334</v>
      </c>
      <c r="D51" s="128" t="s">
        <v>752</v>
      </c>
      <c r="E51" s="128">
        <v>1.92</v>
      </c>
      <c r="F51" s="130" t="s">
        <v>1335</v>
      </c>
      <c r="G51" s="128"/>
      <c r="H51" s="131"/>
      <c r="I51" s="128" t="s">
        <v>35</v>
      </c>
      <c r="J51" s="132">
        <v>512000</v>
      </c>
      <c r="K51" s="31"/>
      <c r="L51" s="128"/>
      <c r="M51" s="32"/>
      <c r="O51" s="25"/>
      <c r="P51" s="25"/>
      <c r="Q51" s="25"/>
      <c r="R51" s="25"/>
      <c r="S51" s="25"/>
      <c r="T51" s="25"/>
      <c r="U51" s="25"/>
      <c r="V51" s="25"/>
      <c r="W51" s="133"/>
      <c r="X51" s="133"/>
      <c r="Y51" s="133"/>
      <c r="Z51" s="133"/>
      <c r="AA51" s="128"/>
      <c r="AB51" s="133"/>
      <c r="AC51" s="133"/>
      <c r="AD51" s="133" t="s">
        <v>1336</v>
      </c>
    </row>
    <row r="52" spans="1:30" x14ac:dyDescent="0.25">
      <c r="A52" s="128">
        <v>2</v>
      </c>
      <c r="B52" s="128" t="s">
        <v>1337</v>
      </c>
      <c r="C52" s="128" t="s">
        <v>1338</v>
      </c>
      <c r="D52" s="128" t="s">
        <v>752</v>
      </c>
      <c r="E52" s="128">
        <v>3.24</v>
      </c>
      <c r="F52" s="130" t="s">
        <v>1339</v>
      </c>
      <c r="G52" s="128"/>
      <c r="H52" s="131"/>
      <c r="I52" s="128" t="s">
        <v>35</v>
      </c>
      <c r="J52" s="132">
        <v>512000</v>
      </c>
      <c r="K52" s="31"/>
      <c r="L52" s="128"/>
      <c r="M52" s="25"/>
      <c r="O52" s="25"/>
      <c r="P52" s="25"/>
      <c r="Q52" s="25"/>
      <c r="R52" s="25"/>
      <c r="S52" s="25"/>
      <c r="T52" s="25"/>
      <c r="U52" s="25"/>
      <c r="V52" s="25"/>
      <c r="W52" s="133"/>
      <c r="X52" s="133"/>
      <c r="Y52" s="133"/>
      <c r="Z52" s="133"/>
      <c r="AA52" s="128"/>
      <c r="AB52" s="133"/>
      <c r="AC52" s="133"/>
      <c r="AD52" s="133" t="s">
        <v>1340</v>
      </c>
    </row>
    <row r="53" spans="1:30" ht="15.75" x14ac:dyDescent="0.25">
      <c r="A53" s="128">
        <v>2</v>
      </c>
      <c r="B53" s="128" t="s">
        <v>1341</v>
      </c>
      <c r="C53" s="128" t="s">
        <v>1342</v>
      </c>
      <c r="D53" s="128" t="s">
        <v>752</v>
      </c>
      <c r="E53" s="128">
        <v>1.1399999999999999</v>
      </c>
      <c r="F53" s="130" t="s">
        <v>1343</v>
      </c>
      <c r="G53" s="128"/>
      <c r="H53" s="131"/>
      <c r="I53" s="128" t="s">
        <v>35</v>
      </c>
      <c r="J53" s="132">
        <v>125000</v>
      </c>
      <c r="K53" s="31"/>
      <c r="L53" s="128"/>
      <c r="M53" s="32"/>
      <c r="N53" s="60"/>
      <c r="O53" s="25"/>
      <c r="P53" s="25"/>
      <c r="Q53" s="25"/>
      <c r="R53" s="25"/>
      <c r="S53" s="25"/>
      <c r="T53" s="25"/>
      <c r="U53" s="25"/>
      <c r="V53" s="25"/>
      <c r="W53" s="133"/>
      <c r="X53" s="133"/>
      <c r="Y53" s="133"/>
      <c r="Z53" s="133"/>
      <c r="AA53" s="128"/>
      <c r="AB53" s="133"/>
      <c r="AC53" s="133"/>
      <c r="AD53" s="133" t="s">
        <v>1344</v>
      </c>
    </row>
    <row r="54" spans="1:30" ht="15.75" x14ac:dyDescent="0.25">
      <c r="A54" s="128">
        <v>2</v>
      </c>
      <c r="B54" s="128" t="s">
        <v>1341</v>
      </c>
      <c r="C54" s="128" t="s">
        <v>1345</v>
      </c>
      <c r="D54" s="128" t="s">
        <v>752</v>
      </c>
      <c r="E54" s="128">
        <v>0.87</v>
      </c>
      <c r="F54" s="130" t="s">
        <v>1346</v>
      </c>
      <c r="G54" s="128"/>
      <c r="H54" s="131"/>
      <c r="I54" s="128" t="s">
        <v>879</v>
      </c>
      <c r="J54" s="132">
        <v>185000</v>
      </c>
      <c r="K54" s="31"/>
      <c r="L54" s="128"/>
      <c r="M54" s="32"/>
      <c r="N54" s="60"/>
      <c r="O54" s="25"/>
      <c r="P54" s="25"/>
      <c r="Q54" s="25"/>
      <c r="R54" s="25"/>
      <c r="S54" s="25"/>
      <c r="T54" s="25"/>
      <c r="U54" s="25"/>
      <c r="V54" s="25"/>
      <c r="W54" s="133"/>
      <c r="X54" s="133"/>
      <c r="Y54" s="133"/>
      <c r="Z54" s="133"/>
      <c r="AA54" s="128"/>
      <c r="AB54" s="133"/>
      <c r="AC54" s="133"/>
      <c r="AD54" s="133" t="s">
        <v>1347</v>
      </c>
    </row>
    <row r="55" spans="1:30" ht="15.75" x14ac:dyDescent="0.25">
      <c r="A55" s="128">
        <v>2</v>
      </c>
      <c r="B55" s="128" t="s">
        <v>1341</v>
      </c>
      <c r="C55" s="128" t="s">
        <v>1348</v>
      </c>
      <c r="D55" s="128" t="s">
        <v>752</v>
      </c>
      <c r="E55" s="128">
        <v>0.35</v>
      </c>
      <c r="F55" s="130" t="s">
        <v>1346</v>
      </c>
      <c r="G55" s="128"/>
      <c r="H55" s="131"/>
      <c r="I55" s="128" t="s">
        <v>879</v>
      </c>
      <c r="J55" s="132">
        <v>0</v>
      </c>
      <c r="K55" s="31"/>
      <c r="L55" s="128"/>
      <c r="M55" s="32"/>
      <c r="N55" s="60"/>
      <c r="O55" s="25"/>
      <c r="P55" s="25"/>
      <c r="Q55" s="25"/>
      <c r="R55" s="25"/>
      <c r="S55" s="25"/>
      <c r="T55" s="25"/>
      <c r="U55" s="25"/>
      <c r="V55" s="25"/>
      <c r="W55" s="133"/>
      <c r="X55" s="133"/>
      <c r="Y55" s="133"/>
      <c r="Z55" s="133"/>
      <c r="AA55" s="128"/>
      <c r="AB55" s="133"/>
      <c r="AC55" s="133"/>
      <c r="AD55" s="133" t="s">
        <v>1349</v>
      </c>
    </row>
    <row r="56" spans="1:30" ht="15.75" x14ac:dyDescent="0.25">
      <c r="A56" s="128">
        <v>2</v>
      </c>
      <c r="B56" s="128" t="s">
        <v>1341</v>
      </c>
      <c r="C56" s="128" t="s">
        <v>1350</v>
      </c>
      <c r="D56" s="128" t="s">
        <v>752</v>
      </c>
      <c r="E56" s="128">
        <v>2.4500000000000002</v>
      </c>
      <c r="F56" s="130" t="s">
        <v>1351</v>
      </c>
      <c r="G56" s="128"/>
      <c r="H56" s="131"/>
      <c r="I56" s="128" t="s">
        <v>35</v>
      </c>
      <c r="J56" s="132">
        <v>0</v>
      </c>
      <c r="K56" s="31"/>
      <c r="L56" s="128"/>
      <c r="M56" s="32"/>
      <c r="N56" s="60"/>
      <c r="O56" s="25"/>
      <c r="P56" s="25"/>
      <c r="Q56" s="25"/>
      <c r="R56" s="25"/>
      <c r="S56" s="25"/>
      <c r="T56" s="25"/>
      <c r="U56" s="25"/>
      <c r="V56" s="25"/>
      <c r="W56" s="133"/>
      <c r="X56" s="133"/>
      <c r="Y56" s="133"/>
      <c r="Z56" s="133"/>
      <c r="AA56" s="128"/>
      <c r="AB56" s="133"/>
      <c r="AC56" s="133"/>
      <c r="AD56" s="128" t="s">
        <v>1352</v>
      </c>
    </row>
    <row r="57" spans="1:30" ht="15.75" x14ac:dyDescent="0.25">
      <c r="A57" s="128">
        <v>2</v>
      </c>
      <c r="B57" s="128" t="s">
        <v>1341</v>
      </c>
      <c r="C57" s="128" t="s">
        <v>1353</v>
      </c>
      <c r="D57" s="128" t="s">
        <v>752</v>
      </c>
      <c r="E57" s="128">
        <v>0.15</v>
      </c>
      <c r="F57" s="130" t="s">
        <v>1351</v>
      </c>
      <c r="G57" s="128"/>
      <c r="H57" s="131"/>
      <c r="I57" s="128" t="s">
        <v>35</v>
      </c>
      <c r="J57" s="132">
        <v>0</v>
      </c>
      <c r="K57" s="31"/>
      <c r="L57" s="128"/>
      <c r="M57" s="32"/>
      <c r="N57" s="60"/>
      <c r="O57" s="25"/>
      <c r="P57" s="25"/>
      <c r="Q57" s="25"/>
      <c r="R57" s="25"/>
      <c r="S57" s="25"/>
      <c r="T57" s="25"/>
      <c r="U57" s="25"/>
      <c r="V57" s="25"/>
      <c r="W57" s="133"/>
      <c r="X57" s="133"/>
      <c r="Y57" s="133"/>
      <c r="Z57" s="133"/>
      <c r="AA57" s="128"/>
      <c r="AB57" s="133"/>
      <c r="AC57" s="133"/>
      <c r="AD57" s="133" t="s">
        <v>1354</v>
      </c>
    </row>
    <row r="58" spans="1:30" ht="15.75" x14ac:dyDescent="0.25">
      <c r="A58" s="128">
        <v>2</v>
      </c>
      <c r="B58" s="128" t="s">
        <v>1341</v>
      </c>
      <c r="C58" s="128" t="s">
        <v>1355</v>
      </c>
      <c r="D58" s="128" t="s">
        <v>752</v>
      </c>
      <c r="E58" s="128">
        <v>0.94</v>
      </c>
      <c r="F58" s="130" t="s">
        <v>1351</v>
      </c>
      <c r="G58" s="128"/>
      <c r="H58" s="131"/>
      <c r="I58" s="128" t="s">
        <v>35</v>
      </c>
      <c r="J58" s="132">
        <v>0</v>
      </c>
      <c r="K58" s="31"/>
      <c r="L58" s="128"/>
      <c r="M58" s="32"/>
      <c r="N58" s="60"/>
      <c r="O58" s="25"/>
      <c r="P58" s="25"/>
      <c r="Q58" s="25"/>
      <c r="R58" s="25"/>
      <c r="S58" s="25"/>
      <c r="T58" s="25"/>
      <c r="U58" s="25"/>
      <c r="V58" s="25"/>
      <c r="W58" s="133"/>
      <c r="X58" s="133"/>
      <c r="Y58" s="133"/>
      <c r="Z58" s="133"/>
      <c r="AA58" s="128"/>
      <c r="AB58" s="133"/>
      <c r="AC58" s="133"/>
      <c r="AD58" s="133" t="s">
        <v>1356</v>
      </c>
    </row>
    <row r="59" spans="1:30" ht="15.75" x14ac:dyDescent="0.25">
      <c r="A59" s="128">
        <v>2</v>
      </c>
      <c r="B59" s="128" t="s">
        <v>1341</v>
      </c>
      <c r="C59" s="128" t="s">
        <v>501</v>
      </c>
      <c r="D59" s="128" t="s">
        <v>752</v>
      </c>
      <c r="E59" s="128">
        <v>1.51</v>
      </c>
      <c r="F59" s="130" t="s">
        <v>1357</v>
      </c>
      <c r="G59" s="128"/>
      <c r="H59" s="131"/>
      <c r="I59" s="128" t="s">
        <v>35</v>
      </c>
      <c r="J59" s="132">
        <v>145000</v>
      </c>
      <c r="K59" s="31"/>
      <c r="L59" s="128"/>
      <c r="M59" s="32"/>
      <c r="N59" s="60"/>
      <c r="O59" s="25"/>
      <c r="P59" s="25"/>
      <c r="Q59" s="25"/>
      <c r="R59" s="25"/>
      <c r="S59" s="25"/>
      <c r="T59" s="25"/>
      <c r="U59" s="25"/>
      <c r="V59" s="25"/>
      <c r="W59" s="133"/>
      <c r="X59" s="133"/>
      <c r="Y59" s="133"/>
      <c r="Z59" s="133"/>
      <c r="AA59" s="128"/>
      <c r="AB59" s="133"/>
      <c r="AC59" s="133"/>
      <c r="AD59" s="133" t="s">
        <v>1358</v>
      </c>
    </row>
    <row r="60" spans="1:30" ht="15.75" x14ac:dyDescent="0.25">
      <c r="A60" s="128">
        <v>2</v>
      </c>
      <c r="B60" s="128" t="s">
        <v>1341</v>
      </c>
      <c r="C60" s="128" t="s">
        <v>523</v>
      </c>
      <c r="D60" s="128" t="s">
        <v>752</v>
      </c>
      <c r="E60" s="128">
        <v>0.85999999999999988</v>
      </c>
      <c r="F60" s="130" t="s">
        <v>1359</v>
      </c>
      <c r="G60" s="128"/>
      <c r="H60" s="131"/>
      <c r="I60" s="128" t="s">
        <v>879</v>
      </c>
      <c r="J60" s="132">
        <v>161000</v>
      </c>
      <c r="K60" s="31"/>
      <c r="L60" s="128"/>
      <c r="M60" s="32"/>
      <c r="N60" s="60"/>
      <c r="O60" s="25"/>
      <c r="P60" s="25"/>
      <c r="Q60" s="25"/>
      <c r="R60" s="25"/>
      <c r="S60" s="25"/>
      <c r="T60" s="25"/>
      <c r="U60" s="25"/>
      <c r="V60" s="25"/>
      <c r="W60" s="133"/>
      <c r="X60" s="133"/>
      <c r="Y60" s="133"/>
      <c r="Z60" s="133"/>
      <c r="AA60" s="128"/>
      <c r="AB60" s="133"/>
      <c r="AC60" s="133"/>
      <c r="AD60" s="133" t="s">
        <v>1360</v>
      </c>
    </row>
    <row r="61" spans="1:30" ht="15.75" x14ac:dyDescent="0.25">
      <c r="A61" s="128">
        <v>2</v>
      </c>
      <c r="B61" s="128" t="s">
        <v>1341</v>
      </c>
      <c r="C61" s="128" t="s">
        <v>1361</v>
      </c>
      <c r="D61" s="128" t="s">
        <v>752</v>
      </c>
      <c r="E61" s="128">
        <v>0.32</v>
      </c>
      <c r="F61" s="130" t="s">
        <v>1359</v>
      </c>
      <c r="G61" s="128"/>
      <c r="H61" s="131"/>
      <c r="I61" s="128" t="s">
        <v>879</v>
      </c>
      <c r="J61" s="132">
        <v>0</v>
      </c>
      <c r="K61" s="31"/>
      <c r="L61" s="128"/>
      <c r="M61" s="32"/>
      <c r="N61" s="60"/>
      <c r="O61" s="25"/>
      <c r="P61" s="25"/>
      <c r="Q61" s="25"/>
      <c r="R61" s="25"/>
      <c r="S61" s="25"/>
      <c r="T61" s="25"/>
      <c r="U61" s="25"/>
      <c r="V61" s="25"/>
      <c r="W61" s="133"/>
      <c r="X61" s="133"/>
      <c r="Y61" s="133"/>
      <c r="Z61" s="133"/>
      <c r="AA61" s="128"/>
      <c r="AB61" s="133"/>
      <c r="AC61" s="133"/>
      <c r="AD61" s="133" t="s">
        <v>1362</v>
      </c>
    </row>
    <row r="62" spans="1:30" ht="15.75" x14ac:dyDescent="0.25">
      <c r="A62" s="128">
        <v>2</v>
      </c>
      <c r="B62" s="128" t="s">
        <v>1341</v>
      </c>
      <c r="C62" s="128" t="s">
        <v>1363</v>
      </c>
      <c r="D62" s="128" t="s">
        <v>752</v>
      </c>
      <c r="E62" s="128">
        <v>0.46</v>
      </c>
      <c r="F62" s="130" t="s">
        <v>1359</v>
      </c>
      <c r="G62" s="128"/>
      <c r="H62" s="131"/>
      <c r="I62" s="128" t="s">
        <v>879</v>
      </c>
      <c r="J62" s="132">
        <v>0</v>
      </c>
      <c r="K62" s="31"/>
      <c r="L62" s="128"/>
      <c r="M62" s="32"/>
      <c r="N62" s="60"/>
      <c r="O62" s="25"/>
      <c r="P62" s="25"/>
      <c r="Q62" s="25"/>
      <c r="R62" s="25"/>
      <c r="S62" s="25"/>
      <c r="T62" s="25"/>
      <c r="U62" s="25"/>
      <c r="V62" s="25"/>
      <c r="W62" s="133"/>
      <c r="X62" s="133"/>
      <c r="Y62" s="133"/>
      <c r="Z62" s="133"/>
      <c r="AA62" s="128"/>
      <c r="AB62" s="133"/>
      <c r="AC62" s="133"/>
      <c r="AD62" s="133" t="s">
        <v>1364</v>
      </c>
    </row>
    <row r="63" spans="1:30" ht="15.75" x14ac:dyDescent="0.25">
      <c r="A63" s="128">
        <v>2</v>
      </c>
      <c r="B63" s="128" t="s">
        <v>1341</v>
      </c>
      <c r="C63" s="128" t="s">
        <v>1365</v>
      </c>
      <c r="D63" s="128" t="s">
        <v>752</v>
      </c>
      <c r="E63" s="128">
        <v>2.9499999999999997</v>
      </c>
      <c r="F63" s="130" t="s">
        <v>1366</v>
      </c>
      <c r="G63" s="128"/>
      <c r="H63" s="131"/>
      <c r="I63" s="128" t="s">
        <v>879</v>
      </c>
      <c r="J63" s="132">
        <v>365000</v>
      </c>
      <c r="K63" s="31"/>
      <c r="L63" s="128"/>
      <c r="M63" s="32"/>
      <c r="N63" s="60"/>
      <c r="O63" s="25"/>
      <c r="P63" s="25"/>
      <c r="Q63" s="25"/>
      <c r="R63" s="25"/>
      <c r="S63" s="25"/>
      <c r="T63" s="25"/>
      <c r="U63" s="25"/>
      <c r="V63" s="25"/>
      <c r="W63" s="133"/>
      <c r="X63" s="133"/>
      <c r="Y63" s="133"/>
      <c r="Z63" s="133"/>
      <c r="AA63" s="128"/>
      <c r="AB63" s="133"/>
      <c r="AC63" s="133"/>
      <c r="AD63" s="133" t="s">
        <v>1367</v>
      </c>
    </row>
    <row r="64" spans="1:30" ht="15.75" x14ac:dyDescent="0.25">
      <c r="A64" s="128">
        <v>2</v>
      </c>
      <c r="B64" s="128" t="s">
        <v>1341</v>
      </c>
      <c r="C64" s="128" t="s">
        <v>728</v>
      </c>
      <c r="D64" s="128" t="s">
        <v>752</v>
      </c>
      <c r="E64" s="128">
        <v>1.8</v>
      </c>
      <c r="F64" s="130" t="s">
        <v>1368</v>
      </c>
      <c r="G64" s="128"/>
      <c r="H64" s="131"/>
      <c r="I64" s="128" t="s">
        <v>35</v>
      </c>
      <c r="J64" s="132">
        <v>590000</v>
      </c>
      <c r="K64" s="31"/>
      <c r="L64" s="128"/>
      <c r="M64" s="32"/>
      <c r="N64" s="60"/>
      <c r="O64" s="25"/>
      <c r="P64" s="25"/>
      <c r="Q64" s="25"/>
      <c r="R64" s="25"/>
      <c r="S64" s="25"/>
      <c r="T64" s="25"/>
      <c r="U64" s="25"/>
      <c r="V64" s="25"/>
      <c r="W64" s="133"/>
      <c r="X64" s="133"/>
      <c r="Y64" s="133"/>
      <c r="Z64" s="133"/>
      <c r="AA64" s="128"/>
      <c r="AB64" s="133"/>
      <c r="AC64" s="133"/>
      <c r="AD64" s="133" t="s">
        <v>1369</v>
      </c>
    </row>
    <row r="65" spans="1:30" ht="15.75" x14ac:dyDescent="0.25">
      <c r="A65" s="128">
        <v>2</v>
      </c>
      <c r="B65" s="128" t="s">
        <v>1341</v>
      </c>
      <c r="C65" s="128" t="s">
        <v>1370</v>
      </c>
      <c r="D65" s="128" t="s">
        <v>752</v>
      </c>
      <c r="E65" s="128">
        <v>2.02</v>
      </c>
      <c r="F65" s="130" t="s">
        <v>1368</v>
      </c>
      <c r="G65" s="128"/>
      <c r="H65" s="131"/>
      <c r="I65" s="128" t="s">
        <v>35</v>
      </c>
      <c r="J65" s="132">
        <v>0</v>
      </c>
      <c r="K65" s="31"/>
      <c r="L65" s="128"/>
      <c r="M65" s="32"/>
      <c r="N65" s="60"/>
      <c r="O65" s="25"/>
      <c r="P65" s="25"/>
      <c r="Q65" s="25"/>
      <c r="R65" s="25"/>
      <c r="S65" s="25"/>
      <c r="T65" s="25"/>
      <c r="U65" s="25"/>
      <c r="V65" s="25"/>
      <c r="W65" s="133"/>
      <c r="X65" s="133"/>
      <c r="Y65" s="133"/>
      <c r="Z65" s="133"/>
      <c r="AA65" s="128"/>
      <c r="AB65" s="133"/>
      <c r="AC65" s="133"/>
      <c r="AD65" s="133" t="s">
        <v>1371</v>
      </c>
    </row>
    <row r="66" spans="1:30" ht="15.75" x14ac:dyDescent="0.25">
      <c r="A66" s="128">
        <v>2</v>
      </c>
      <c r="B66" s="128" t="s">
        <v>1341</v>
      </c>
      <c r="C66" s="128" t="s">
        <v>166</v>
      </c>
      <c r="D66" s="128" t="s">
        <v>752</v>
      </c>
      <c r="E66" s="128">
        <v>0.41999999999999993</v>
      </c>
      <c r="F66" s="130" t="s">
        <v>1372</v>
      </c>
      <c r="G66" s="128"/>
      <c r="H66" s="131"/>
      <c r="I66" s="128" t="s">
        <v>879</v>
      </c>
      <c r="J66" s="132">
        <v>0</v>
      </c>
      <c r="K66" s="31"/>
      <c r="L66" s="128"/>
      <c r="M66" s="32"/>
      <c r="N66" s="60"/>
      <c r="O66" s="25"/>
      <c r="P66" s="25"/>
      <c r="Q66" s="25"/>
      <c r="R66" s="25"/>
      <c r="S66" s="25"/>
      <c r="T66" s="25"/>
      <c r="U66" s="25"/>
      <c r="V66" s="25"/>
      <c r="W66" s="133"/>
      <c r="X66" s="133"/>
      <c r="Y66" s="133"/>
      <c r="Z66" s="133"/>
      <c r="AA66" s="128"/>
      <c r="AB66" s="133"/>
      <c r="AC66" s="133"/>
      <c r="AD66" s="133" t="s">
        <v>1373</v>
      </c>
    </row>
    <row r="67" spans="1:30" ht="15.75" x14ac:dyDescent="0.25">
      <c r="A67" s="128">
        <v>2</v>
      </c>
      <c r="B67" s="128" t="s">
        <v>1341</v>
      </c>
      <c r="C67" s="128" t="s">
        <v>1374</v>
      </c>
      <c r="D67" s="128" t="s">
        <v>752</v>
      </c>
      <c r="E67" s="128">
        <v>0.17</v>
      </c>
      <c r="F67" s="130" t="s">
        <v>1351</v>
      </c>
      <c r="G67" s="128"/>
      <c r="H67" s="131"/>
      <c r="I67" s="128" t="s">
        <v>35</v>
      </c>
      <c r="J67" s="132">
        <v>380000</v>
      </c>
      <c r="K67" s="31"/>
      <c r="L67" s="128"/>
      <c r="M67" s="32"/>
      <c r="N67" s="60"/>
      <c r="O67" s="25"/>
      <c r="P67" s="25"/>
      <c r="Q67" s="25"/>
      <c r="R67" s="25"/>
      <c r="S67" s="25"/>
      <c r="T67" s="25"/>
      <c r="U67" s="25"/>
      <c r="V67" s="25"/>
      <c r="W67" s="133"/>
      <c r="X67" s="133"/>
      <c r="Y67" s="133"/>
      <c r="Z67" s="133"/>
      <c r="AA67" s="128"/>
      <c r="AB67" s="133"/>
      <c r="AC67" s="133"/>
      <c r="AD67" s="133" t="s">
        <v>1375</v>
      </c>
    </row>
    <row r="68" spans="1:30" ht="15.75" x14ac:dyDescent="0.25">
      <c r="A68" s="128">
        <v>2</v>
      </c>
      <c r="B68" s="128" t="s">
        <v>1341</v>
      </c>
      <c r="C68" s="128" t="s">
        <v>1376</v>
      </c>
      <c r="D68" s="128" t="s">
        <v>752</v>
      </c>
      <c r="E68" s="128">
        <v>2.78</v>
      </c>
      <c r="F68" s="130" t="s">
        <v>1372</v>
      </c>
      <c r="G68" s="128"/>
      <c r="H68" s="131"/>
      <c r="I68" s="128" t="s">
        <v>879</v>
      </c>
      <c r="J68" s="132">
        <v>375000</v>
      </c>
      <c r="K68" s="31"/>
      <c r="L68" s="128"/>
      <c r="M68" s="32"/>
      <c r="N68" s="60"/>
      <c r="O68" s="25"/>
      <c r="P68" s="25"/>
      <c r="Q68" s="25"/>
      <c r="R68" s="25"/>
      <c r="S68" s="25"/>
      <c r="T68" s="25"/>
      <c r="U68" s="25"/>
      <c r="V68" s="25"/>
      <c r="W68" s="133"/>
      <c r="X68" s="133"/>
      <c r="Y68" s="133"/>
      <c r="Z68" s="133"/>
      <c r="AA68" s="128"/>
      <c r="AB68" s="133"/>
      <c r="AC68" s="133"/>
      <c r="AD68" s="133" t="s">
        <v>1377</v>
      </c>
    </row>
    <row r="69" spans="1:30" ht="15.75" x14ac:dyDescent="0.25">
      <c r="A69" s="128">
        <v>2</v>
      </c>
      <c r="B69" s="128" t="s">
        <v>1341</v>
      </c>
      <c r="C69" s="128" t="s">
        <v>1378</v>
      </c>
      <c r="D69" s="128" t="s">
        <v>752</v>
      </c>
      <c r="E69" s="128">
        <v>0.23</v>
      </c>
      <c r="F69" s="130" t="s">
        <v>1379</v>
      </c>
      <c r="G69" s="128"/>
      <c r="H69" s="131"/>
      <c r="I69" s="128" t="s">
        <v>879</v>
      </c>
      <c r="J69" s="132">
        <v>50000</v>
      </c>
      <c r="K69" s="31"/>
      <c r="L69" s="128"/>
      <c r="M69" s="32"/>
      <c r="N69" s="60"/>
      <c r="O69" s="25"/>
      <c r="P69" s="25"/>
      <c r="Q69" s="25"/>
      <c r="R69" s="25"/>
      <c r="S69" s="25"/>
      <c r="T69" s="25"/>
      <c r="U69" s="25"/>
      <c r="V69" s="25"/>
      <c r="W69" s="133"/>
      <c r="X69" s="133"/>
      <c r="Y69" s="133"/>
      <c r="Z69" s="133"/>
      <c r="AA69" s="128"/>
      <c r="AB69" s="133"/>
      <c r="AC69" s="133"/>
      <c r="AD69" s="133" t="s">
        <v>1380</v>
      </c>
    </row>
    <row r="70" spans="1:30" ht="15.75" x14ac:dyDescent="0.25">
      <c r="A70" s="128">
        <v>2</v>
      </c>
      <c r="B70" s="128" t="s">
        <v>1341</v>
      </c>
      <c r="C70" s="128" t="s">
        <v>1381</v>
      </c>
      <c r="D70" s="128" t="s">
        <v>752</v>
      </c>
      <c r="E70" s="128">
        <v>0.28000000000000003</v>
      </c>
      <c r="F70" s="130" t="s">
        <v>1382</v>
      </c>
      <c r="G70" s="128"/>
      <c r="H70" s="131"/>
      <c r="I70" s="128" t="s">
        <v>35</v>
      </c>
      <c r="J70" s="132">
        <v>100000</v>
      </c>
      <c r="K70" s="31"/>
      <c r="L70" s="128"/>
      <c r="M70" s="32"/>
      <c r="N70" s="60"/>
      <c r="O70" s="25"/>
      <c r="P70" s="25"/>
      <c r="Q70" s="25"/>
      <c r="R70" s="25"/>
      <c r="S70" s="25"/>
      <c r="T70" s="25"/>
      <c r="U70" s="25"/>
      <c r="V70" s="25"/>
      <c r="W70" s="133"/>
      <c r="X70" s="133"/>
      <c r="Y70" s="133"/>
      <c r="Z70" s="133"/>
      <c r="AA70" s="128"/>
      <c r="AB70" s="133"/>
      <c r="AC70" s="133"/>
      <c r="AD70" s="133" t="s">
        <v>1383</v>
      </c>
    </row>
    <row r="71" spans="1:30" ht="15.75" x14ac:dyDescent="0.25">
      <c r="A71" s="128">
        <v>2</v>
      </c>
      <c r="B71" s="128" t="s">
        <v>1341</v>
      </c>
      <c r="C71" s="128" t="s">
        <v>1384</v>
      </c>
      <c r="D71" s="128" t="s">
        <v>752</v>
      </c>
      <c r="E71" s="128">
        <v>0.03</v>
      </c>
      <c r="F71" s="130" t="s">
        <v>1382</v>
      </c>
      <c r="G71" s="128"/>
      <c r="H71" s="131"/>
      <c r="I71" s="128" t="s">
        <v>35</v>
      </c>
      <c r="J71" s="132">
        <v>0</v>
      </c>
      <c r="K71" s="31"/>
      <c r="L71" s="128"/>
      <c r="M71" s="32"/>
      <c r="N71" s="60"/>
      <c r="O71" s="25"/>
      <c r="P71" s="25"/>
      <c r="Q71" s="25"/>
      <c r="R71" s="25"/>
      <c r="S71" s="25"/>
      <c r="T71" s="25"/>
      <c r="U71" s="25"/>
      <c r="V71" s="25"/>
      <c r="W71" s="133"/>
      <c r="X71" s="133"/>
      <c r="Y71" s="133"/>
      <c r="Z71" s="133"/>
      <c r="AA71" s="128"/>
      <c r="AB71" s="133"/>
      <c r="AC71" s="133"/>
      <c r="AD71" s="133" t="s">
        <v>1385</v>
      </c>
    </row>
    <row r="72" spans="1:30" ht="15.75" x14ac:dyDescent="0.25">
      <c r="A72" s="128">
        <v>2</v>
      </c>
      <c r="B72" s="128" t="s">
        <v>1341</v>
      </c>
      <c r="C72" s="128" t="s">
        <v>1386</v>
      </c>
      <c r="D72" s="128" t="s">
        <v>752</v>
      </c>
      <c r="E72" s="128">
        <v>0.08</v>
      </c>
      <c r="F72" s="130" t="s">
        <v>1382</v>
      </c>
      <c r="G72" s="128"/>
      <c r="H72" s="131"/>
      <c r="I72" s="128" t="s">
        <v>35</v>
      </c>
      <c r="J72" s="132">
        <v>0</v>
      </c>
      <c r="K72" s="31"/>
      <c r="L72" s="128"/>
      <c r="M72" s="32"/>
      <c r="N72" s="60"/>
      <c r="O72" s="25"/>
      <c r="P72" s="25"/>
      <c r="Q72" s="25"/>
      <c r="R72" s="25"/>
      <c r="S72" s="25"/>
      <c r="T72" s="25"/>
      <c r="U72" s="25"/>
      <c r="V72" s="25"/>
      <c r="W72" s="133"/>
      <c r="X72" s="133"/>
      <c r="Y72" s="133"/>
      <c r="Z72" s="133"/>
      <c r="AA72" s="128"/>
      <c r="AB72" s="133"/>
      <c r="AC72" s="133"/>
      <c r="AD72" s="133" t="s">
        <v>1387</v>
      </c>
    </row>
    <row r="73" spans="1:30" ht="15.75" x14ac:dyDescent="0.25">
      <c r="A73" s="128">
        <v>2</v>
      </c>
      <c r="B73" s="128" t="s">
        <v>1341</v>
      </c>
      <c r="C73" s="128" t="s">
        <v>1388</v>
      </c>
      <c r="D73" s="128" t="s">
        <v>752</v>
      </c>
      <c r="E73" s="128">
        <v>0.1</v>
      </c>
      <c r="F73" s="130" t="s">
        <v>1382</v>
      </c>
      <c r="G73" s="128"/>
      <c r="H73" s="131"/>
      <c r="I73" s="128" t="s">
        <v>35</v>
      </c>
      <c r="J73" s="132">
        <v>0</v>
      </c>
      <c r="K73" s="31"/>
      <c r="L73" s="128"/>
      <c r="M73" s="32"/>
      <c r="N73" s="60"/>
      <c r="O73" s="25"/>
      <c r="P73" s="25"/>
      <c r="Q73" s="25"/>
      <c r="R73" s="25"/>
      <c r="S73" s="25"/>
      <c r="T73" s="25"/>
      <c r="U73" s="25"/>
      <c r="V73" s="25"/>
      <c r="W73" s="133"/>
      <c r="X73" s="133"/>
      <c r="Y73" s="133"/>
      <c r="Z73" s="133"/>
      <c r="AA73" s="128"/>
      <c r="AB73" s="133"/>
      <c r="AC73" s="133"/>
      <c r="AD73" s="133" t="s">
        <v>1389</v>
      </c>
    </row>
    <row r="74" spans="1:30" ht="15.75" x14ac:dyDescent="0.25">
      <c r="A74" s="128">
        <v>2</v>
      </c>
      <c r="B74" s="128" t="s">
        <v>1341</v>
      </c>
      <c r="C74" s="128" t="s">
        <v>1390</v>
      </c>
      <c r="D74" s="128" t="s">
        <v>752</v>
      </c>
      <c r="E74" s="128">
        <v>0.06</v>
      </c>
      <c r="F74" s="130" t="s">
        <v>1382</v>
      </c>
      <c r="G74" s="128"/>
      <c r="H74" s="131"/>
      <c r="I74" s="128" t="s">
        <v>35</v>
      </c>
      <c r="J74" s="132">
        <v>0</v>
      </c>
      <c r="K74" s="31"/>
      <c r="L74" s="128"/>
      <c r="M74" s="32"/>
      <c r="N74" s="60"/>
      <c r="O74" s="25"/>
      <c r="P74" s="25"/>
      <c r="Q74" s="25"/>
      <c r="R74" s="25"/>
      <c r="S74" s="25"/>
      <c r="T74" s="25"/>
      <c r="U74" s="25"/>
      <c r="V74" s="25"/>
      <c r="W74" s="133"/>
      <c r="X74" s="133"/>
      <c r="Y74" s="133"/>
      <c r="Z74" s="133"/>
      <c r="AA74" s="128"/>
      <c r="AB74" s="133"/>
      <c r="AC74" s="133"/>
      <c r="AD74" s="133" t="s">
        <v>1391</v>
      </c>
    </row>
    <row r="75" spans="1:30" ht="15.75" x14ac:dyDescent="0.25">
      <c r="A75" s="128">
        <v>2</v>
      </c>
      <c r="B75" s="128" t="s">
        <v>1341</v>
      </c>
      <c r="C75" s="128" t="s">
        <v>1392</v>
      </c>
      <c r="D75" s="128" t="s">
        <v>752</v>
      </c>
      <c r="E75" s="128">
        <v>0.02</v>
      </c>
      <c r="F75" s="130" t="s">
        <v>1382</v>
      </c>
      <c r="G75" s="128"/>
      <c r="H75" s="131"/>
      <c r="I75" s="128" t="s">
        <v>35</v>
      </c>
      <c r="J75" s="132">
        <v>0</v>
      </c>
      <c r="K75" s="31"/>
      <c r="L75" s="128"/>
      <c r="M75" s="32"/>
      <c r="N75" s="60"/>
      <c r="O75" s="25"/>
      <c r="P75" s="25"/>
      <c r="Q75" s="25"/>
      <c r="R75" s="25"/>
      <c r="S75" s="25"/>
      <c r="T75" s="25"/>
      <c r="U75" s="25"/>
      <c r="V75" s="25"/>
      <c r="W75" s="133"/>
      <c r="X75" s="133"/>
      <c r="Y75" s="133"/>
      <c r="Z75" s="133"/>
      <c r="AA75" s="128"/>
      <c r="AB75" s="133"/>
      <c r="AC75" s="133"/>
      <c r="AD75" s="133" t="s">
        <v>1393</v>
      </c>
    </row>
    <row r="76" spans="1:30" ht="15.75" x14ac:dyDescent="0.25">
      <c r="A76" s="128">
        <v>2</v>
      </c>
      <c r="B76" s="128" t="s">
        <v>1341</v>
      </c>
      <c r="C76" s="128" t="s">
        <v>1394</v>
      </c>
      <c r="D76" s="128" t="s">
        <v>752</v>
      </c>
      <c r="E76" s="128">
        <v>0.12</v>
      </c>
      <c r="F76" s="130" t="s">
        <v>1395</v>
      </c>
      <c r="G76" s="128"/>
      <c r="H76" s="131"/>
      <c r="I76" s="128" t="s">
        <v>35</v>
      </c>
      <c r="J76" s="132">
        <v>0</v>
      </c>
      <c r="K76" s="31"/>
      <c r="L76" s="128"/>
      <c r="M76" s="32"/>
      <c r="N76" s="60"/>
      <c r="O76" s="25"/>
      <c r="P76" s="25"/>
      <c r="Q76" s="25"/>
      <c r="R76" s="25"/>
      <c r="S76" s="25"/>
      <c r="T76" s="25"/>
      <c r="U76" s="25"/>
      <c r="V76" s="25"/>
      <c r="W76" s="133"/>
      <c r="X76" s="133"/>
      <c r="Y76" s="133"/>
      <c r="Z76" s="133"/>
      <c r="AA76" s="128"/>
      <c r="AB76" s="133"/>
      <c r="AC76" s="133"/>
      <c r="AD76" s="133" t="s">
        <v>1396</v>
      </c>
    </row>
    <row r="77" spans="1:30" ht="15.75" x14ac:dyDescent="0.25">
      <c r="A77" s="128">
        <v>2</v>
      </c>
      <c r="B77" s="128" t="s">
        <v>1341</v>
      </c>
      <c r="C77" s="128" t="s">
        <v>1397</v>
      </c>
      <c r="D77" s="128" t="s">
        <v>752</v>
      </c>
      <c r="E77" s="128">
        <v>0.31</v>
      </c>
      <c r="F77" s="130" t="s">
        <v>1395</v>
      </c>
      <c r="G77" s="128"/>
      <c r="H77" s="131"/>
      <c r="I77" s="128" t="s">
        <v>35</v>
      </c>
      <c r="J77" s="132">
        <v>95000</v>
      </c>
      <c r="K77" s="31"/>
      <c r="L77" s="128"/>
      <c r="M77" s="32"/>
      <c r="N77" s="60"/>
      <c r="O77" s="25"/>
      <c r="P77" s="25"/>
      <c r="Q77" s="25"/>
      <c r="R77" s="25"/>
      <c r="S77" s="25"/>
      <c r="T77" s="25"/>
      <c r="U77" s="25"/>
      <c r="V77" s="25"/>
      <c r="W77" s="133"/>
      <c r="X77" s="133"/>
      <c r="Y77" s="133"/>
      <c r="Z77" s="133"/>
      <c r="AA77" s="128"/>
      <c r="AB77" s="133"/>
      <c r="AC77" s="133"/>
      <c r="AD77" s="133" t="s">
        <v>1398</v>
      </c>
    </row>
    <row r="78" spans="1:30" ht="15.75" x14ac:dyDescent="0.25">
      <c r="A78" s="128">
        <v>2</v>
      </c>
      <c r="B78" s="128" t="s">
        <v>1341</v>
      </c>
      <c r="C78" s="128" t="s">
        <v>1399</v>
      </c>
      <c r="D78" s="128" t="s">
        <v>752</v>
      </c>
      <c r="E78" s="128">
        <v>1.08</v>
      </c>
      <c r="F78" s="130" t="s">
        <v>1400</v>
      </c>
      <c r="G78" s="128"/>
      <c r="H78" s="131"/>
      <c r="I78" s="128" t="s">
        <v>35</v>
      </c>
      <c r="J78" s="132">
        <v>160000</v>
      </c>
      <c r="K78" s="31"/>
      <c r="L78" s="128"/>
      <c r="M78" s="32"/>
      <c r="N78" s="60"/>
      <c r="O78" s="25"/>
      <c r="P78" s="25"/>
      <c r="Q78" s="25"/>
      <c r="R78" s="25"/>
      <c r="S78" s="25"/>
      <c r="T78" s="25"/>
      <c r="U78" s="25"/>
      <c r="V78" s="25"/>
      <c r="W78" s="133"/>
      <c r="X78" s="133"/>
      <c r="Y78" s="133"/>
      <c r="Z78" s="133"/>
      <c r="AA78" s="128"/>
      <c r="AB78" s="133"/>
      <c r="AC78" s="133"/>
      <c r="AD78" s="133" t="s">
        <v>1401</v>
      </c>
    </row>
    <row r="79" spans="1:30" ht="15.75" x14ac:dyDescent="0.25">
      <c r="A79" s="128">
        <v>2</v>
      </c>
      <c r="B79" s="128" t="s">
        <v>1341</v>
      </c>
      <c r="C79" s="128" t="s">
        <v>1402</v>
      </c>
      <c r="D79" s="128" t="s">
        <v>752</v>
      </c>
      <c r="E79" s="128">
        <v>0.42</v>
      </c>
      <c r="F79" s="130" t="s">
        <v>1403</v>
      </c>
      <c r="G79" s="128"/>
      <c r="H79" s="131"/>
      <c r="I79" s="128" t="s">
        <v>35</v>
      </c>
      <c r="J79" s="132">
        <v>65000</v>
      </c>
      <c r="K79" s="31"/>
      <c r="L79" s="128"/>
      <c r="M79" s="32"/>
      <c r="N79" s="60"/>
      <c r="O79" s="25"/>
      <c r="P79" s="25"/>
      <c r="Q79" s="25"/>
      <c r="R79" s="25"/>
      <c r="S79" s="25"/>
      <c r="T79" s="25"/>
      <c r="U79" s="25"/>
      <c r="V79" s="25"/>
      <c r="W79" s="133"/>
      <c r="X79" s="133"/>
      <c r="Y79" s="133"/>
      <c r="Z79" s="133"/>
      <c r="AA79" s="128"/>
      <c r="AB79" s="133"/>
      <c r="AC79" s="133"/>
      <c r="AD79" s="133" t="s">
        <v>1404</v>
      </c>
    </row>
    <row r="80" spans="1:30" ht="15.75" x14ac:dyDescent="0.25">
      <c r="A80" s="128">
        <v>2</v>
      </c>
      <c r="B80" s="128" t="s">
        <v>1341</v>
      </c>
      <c r="C80" s="128" t="s">
        <v>1405</v>
      </c>
      <c r="D80" s="128" t="s">
        <v>752</v>
      </c>
      <c r="E80" s="128">
        <v>0.32</v>
      </c>
      <c r="F80" s="130" t="s">
        <v>1400</v>
      </c>
      <c r="G80" s="128"/>
      <c r="H80" s="131"/>
      <c r="I80" s="128" t="s">
        <v>35</v>
      </c>
      <c r="J80" s="132">
        <v>0</v>
      </c>
      <c r="K80" s="31"/>
      <c r="L80" s="128"/>
      <c r="M80" s="32"/>
      <c r="N80" s="60"/>
      <c r="O80" s="25"/>
      <c r="P80" s="25"/>
      <c r="Q80" s="25"/>
      <c r="R80" s="25"/>
      <c r="S80" s="25"/>
      <c r="T80" s="25"/>
      <c r="U80" s="25"/>
      <c r="V80" s="25"/>
      <c r="W80" s="133"/>
      <c r="X80" s="133"/>
      <c r="Y80" s="133"/>
      <c r="Z80" s="133"/>
      <c r="AA80" s="128"/>
      <c r="AB80" s="133"/>
      <c r="AC80" s="133"/>
      <c r="AD80" s="133" t="s">
        <v>1406</v>
      </c>
    </row>
    <row r="81" spans="1:30" ht="15.75" x14ac:dyDescent="0.25">
      <c r="A81" s="128">
        <v>2</v>
      </c>
      <c r="B81" s="128" t="s">
        <v>1341</v>
      </c>
      <c r="C81" s="128" t="s">
        <v>1407</v>
      </c>
      <c r="D81" s="128" t="s">
        <v>752</v>
      </c>
      <c r="E81" s="128">
        <v>0.09</v>
      </c>
      <c r="F81" s="130" t="s">
        <v>1400</v>
      </c>
      <c r="G81" s="128"/>
      <c r="H81" s="131"/>
      <c r="I81" s="128" t="s">
        <v>35</v>
      </c>
      <c r="J81" s="132">
        <v>0</v>
      </c>
      <c r="K81" s="31"/>
      <c r="L81" s="128"/>
      <c r="M81" s="32"/>
      <c r="N81" s="60"/>
      <c r="O81" s="25"/>
      <c r="P81" s="25"/>
      <c r="Q81" s="25"/>
      <c r="R81" s="25"/>
      <c r="S81" s="25"/>
      <c r="T81" s="25"/>
      <c r="U81" s="25"/>
      <c r="V81" s="25"/>
      <c r="W81" s="133"/>
      <c r="X81" s="133"/>
      <c r="Y81" s="133"/>
      <c r="Z81" s="133"/>
      <c r="AA81" s="128"/>
      <c r="AB81" s="133"/>
      <c r="AC81" s="133"/>
      <c r="AD81" s="133" t="s">
        <v>1408</v>
      </c>
    </row>
    <row r="82" spans="1:30" ht="15.75" x14ac:dyDescent="0.25">
      <c r="A82" s="128">
        <v>2</v>
      </c>
      <c r="B82" s="128" t="s">
        <v>1341</v>
      </c>
      <c r="C82" s="128" t="s">
        <v>1409</v>
      </c>
      <c r="D82" s="128" t="s">
        <v>752</v>
      </c>
      <c r="E82" s="128">
        <v>0.1</v>
      </c>
      <c r="F82" s="130" t="s">
        <v>1403</v>
      </c>
      <c r="G82" s="128"/>
      <c r="H82" s="131"/>
      <c r="I82" s="128" t="s">
        <v>35</v>
      </c>
      <c r="J82" s="132">
        <v>0</v>
      </c>
      <c r="K82" s="31"/>
      <c r="L82" s="128"/>
      <c r="M82" s="32"/>
      <c r="N82" s="60"/>
      <c r="O82" s="25"/>
      <c r="P82" s="25"/>
      <c r="Q82" s="25"/>
      <c r="R82" s="25"/>
      <c r="S82" s="25"/>
      <c r="T82" s="25"/>
      <c r="U82" s="25"/>
      <c r="V82" s="25"/>
      <c r="W82" s="133"/>
      <c r="X82" s="133"/>
      <c r="Y82" s="133"/>
      <c r="Z82" s="133"/>
      <c r="AA82" s="128"/>
      <c r="AB82" s="133"/>
      <c r="AC82" s="133"/>
      <c r="AD82" s="133" t="s">
        <v>1410</v>
      </c>
    </row>
    <row r="83" spans="1:30" ht="15.75" x14ac:dyDescent="0.25">
      <c r="A83" s="128">
        <v>2</v>
      </c>
      <c r="B83" s="128" t="s">
        <v>1341</v>
      </c>
      <c r="C83" s="128" t="s">
        <v>1411</v>
      </c>
      <c r="D83" s="128" t="s">
        <v>752</v>
      </c>
      <c r="E83" s="128">
        <v>3.1700000000000017</v>
      </c>
      <c r="F83" s="130" t="s">
        <v>1412</v>
      </c>
      <c r="G83" s="128"/>
      <c r="H83" s="131"/>
      <c r="I83" s="128" t="s">
        <v>35</v>
      </c>
      <c r="J83" s="132">
        <v>710000</v>
      </c>
      <c r="K83" s="31"/>
      <c r="L83" s="128"/>
      <c r="M83" s="32"/>
      <c r="N83" s="60"/>
      <c r="O83" s="25"/>
      <c r="P83" s="25"/>
      <c r="Q83" s="25"/>
      <c r="R83" s="25"/>
      <c r="S83" s="25"/>
      <c r="T83" s="25"/>
      <c r="U83" s="25"/>
      <c r="V83" s="25"/>
      <c r="W83" s="133"/>
      <c r="X83" s="133"/>
      <c r="Y83" s="133"/>
      <c r="Z83" s="133"/>
      <c r="AA83" s="128"/>
      <c r="AB83" s="133"/>
      <c r="AC83" s="133"/>
      <c r="AD83" s="133" t="s">
        <v>1413</v>
      </c>
    </row>
    <row r="84" spans="1:30" ht="15.75" x14ac:dyDescent="0.25">
      <c r="A84" s="46">
        <v>2</v>
      </c>
      <c r="B84" s="46" t="s">
        <v>1341</v>
      </c>
      <c r="C84" s="46" t="s">
        <v>1414</v>
      </c>
      <c r="D84" s="46" t="s">
        <v>752</v>
      </c>
      <c r="E84">
        <v>2.0200000000000031</v>
      </c>
      <c r="F84" s="28" t="s">
        <v>1415</v>
      </c>
      <c r="H84" s="29"/>
      <c r="I84" t="s">
        <v>35</v>
      </c>
      <c r="J84" s="30">
        <v>315000</v>
      </c>
      <c r="K84" s="31"/>
      <c r="M84" s="32"/>
      <c r="N84" s="60"/>
      <c r="O84" s="25"/>
      <c r="P84" s="25"/>
      <c r="Q84" s="25"/>
      <c r="R84" s="25"/>
      <c r="S84" s="25"/>
      <c r="T84" s="25"/>
      <c r="U84" s="25"/>
      <c r="V84" s="25"/>
      <c r="W84" s="33"/>
      <c r="X84" s="33"/>
      <c r="Y84" s="33"/>
      <c r="Z84" s="33"/>
      <c r="AB84" s="33"/>
      <c r="AC84" s="33"/>
      <c r="AD84" s="33" t="s">
        <v>1416</v>
      </c>
    </row>
    <row r="85" spans="1:30" ht="15.75" x14ac:dyDescent="0.25">
      <c r="A85" s="46"/>
      <c r="B85" s="46"/>
      <c r="C85" s="46"/>
      <c r="D85" s="36"/>
      <c r="E85">
        <f>SUM(E2:E84)</f>
        <v>97.85</v>
      </c>
      <c r="F85" s="28"/>
      <c r="G85" s="36"/>
      <c r="H85" s="29"/>
      <c r="J85" s="30"/>
      <c r="K85" s="31"/>
      <c r="M85" s="32"/>
      <c r="N85" s="38"/>
      <c r="O85" s="25"/>
      <c r="P85" s="25"/>
      <c r="Q85" s="25"/>
      <c r="R85" s="25"/>
      <c r="S85" s="25"/>
      <c r="T85" s="25"/>
      <c r="U85" s="25"/>
      <c r="V85" s="25"/>
      <c r="W85" s="33"/>
      <c r="X85" s="33"/>
      <c r="Y85" s="33"/>
      <c r="Z85" s="33"/>
      <c r="AB85" s="33"/>
      <c r="AC85" s="33"/>
      <c r="AD85" s="33"/>
    </row>
  </sheetData>
  <pageMargins left="0.7" right="0.7" top="0.75" bottom="0.75" header="0.3" footer="0.3"/>
  <pageSetup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D437-BEB6-4766-A4C3-6C50011434A1}">
  <sheetPr>
    <pageSetUpPr fitToPage="1"/>
  </sheetPr>
  <dimension ref="A1:AD53"/>
  <sheetViews>
    <sheetView topLeftCell="A22" zoomScale="85" zoomScaleNormal="85" workbookViewId="0">
      <selection activeCell="D62" sqref="D62"/>
    </sheetView>
  </sheetViews>
  <sheetFormatPr defaultRowHeight="15" x14ac:dyDescent="0.25"/>
  <cols>
    <col min="1" max="1" width="10.42578125" style="28" customWidth="1"/>
    <col min="2" max="2" width="14.42578125" customWidth="1"/>
    <col min="3" max="3" width="13.5703125" customWidth="1"/>
    <col min="4" max="4" width="10.85546875" style="28" bestFit="1" customWidth="1"/>
    <col min="5" max="5" width="9.7109375" style="28" customWidth="1"/>
    <col min="6" max="6" width="27.5703125" bestFit="1" customWidth="1"/>
    <col min="7" max="7" width="26.42578125" hidden="1" customWidth="1"/>
    <col min="8" max="8" width="16.7109375" hidden="1" customWidth="1"/>
    <col min="9" max="9" width="18.42578125" hidden="1" customWidth="1"/>
    <col min="10" max="10" width="17.7109375" bestFit="1" customWidth="1"/>
    <col min="11" max="11" width="14.28515625" hidden="1" customWidth="1"/>
    <col min="12" max="12" width="18.5703125" hidden="1" customWidth="1"/>
    <col min="13" max="13" width="19.28515625" style="25" hidden="1" customWidth="1"/>
    <col min="14" max="15" width="17.85546875" hidden="1" customWidth="1"/>
    <col min="16" max="16" width="14.5703125" hidden="1" customWidth="1"/>
    <col min="17" max="17" width="15.28515625" hidden="1" customWidth="1"/>
    <col min="18" max="18" width="16.42578125" hidden="1" customWidth="1"/>
    <col min="19" max="19" width="14" hidden="1" customWidth="1"/>
    <col min="20" max="22" width="17.28515625" hidden="1" customWidth="1"/>
    <col min="23" max="23" width="13.7109375" hidden="1" customWidth="1"/>
    <col min="24" max="24" width="16" hidden="1" customWidth="1"/>
    <col min="25" max="25" width="15.7109375" hidden="1" customWidth="1"/>
    <col min="26" max="26" width="16" hidden="1" customWidth="1"/>
    <col min="27" max="27" width="12.5703125" hidden="1" customWidth="1"/>
    <col min="28" max="28" width="13.7109375" hidden="1" customWidth="1"/>
    <col min="29" max="29" width="125.5703125" hidden="1" customWidth="1"/>
    <col min="30" max="30" width="23.140625" bestFit="1" customWidth="1"/>
  </cols>
  <sheetData>
    <row r="1" spans="1:3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6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26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1" t="s">
        <v>28</v>
      </c>
      <c r="AD1" s="27" t="s">
        <v>613</v>
      </c>
    </row>
    <row r="2" spans="1:30" x14ac:dyDescent="0.25">
      <c r="A2" s="28">
        <v>3</v>
      </c>
      <c r="B2" t="s">
        <v>1068</v>
      </c>
      <c r="C2" t="s">
        <v>1069</v>
      </c>
      <c r="D2" s="28" t="s">
        <v>877</v>
      </c>
      <c r="E2" s="40">
        <v>6.73</v>
      </c>
      <c r="F2" s="29" t="s">
        <v>1070</v>
      </c>
      <c r="H2" s="29"/>
      <c r="J2" s="30">
        <v>1146600</v>
      </c>
      <c r="K2" s="31"/>
      <c r="M2" s="32"/>
      <c r="N2" s="25"/>
      <c r="O2" s="25"/>
      <c r="P2" s="25"/>
      <c r="Q2" s="25"/>
      <c r="R2" s="25"/>
      <c r="S2" s="25"/>
      <c r="T2" s="25"/>
      <c r="U2" s="25"/>
      <c r="V2" s="25"/>
      <c r="W2" s="33"/>
      <c r="X2" s="33"/>
      <c r="Y2" s="33"/>
      <c r="Z2" s="33"/>
      <c r="AB2" s="33"/>
      <c r="AC2" s="33"/>
      <c r="AD2" s="33" t="s">
        <v>1071</v>
      </c>
    </row>
    <row r="3" spans="1:30" x14ac:dyDescent="0.25">
      <c r="A3" s="28">
        <v>3</v>
      </c>
      <c r="B3" t="s">
        <v>1068</v>
      </c>
      <c r="C3" t="s">
        <v>1072</v>
      </c>
      <c r="D3" s="28" t="s">
        <v>877</v>
      </c>
      <c r="E3" s="40">
        <v>10.38</v>
      </c>
      <c r="F3" s="29" t="s">
        <v>1073</v>
      </c>
      <c r="H3" s="29"/>
      <c r="J3" s="30">
        <v>1078470</v>
      </c>
      <c r="K3" s="31"/>
      <c r="N3" s="25"/>
      <c r="O3" s="25"/>
      <c r="P3" s="25"/>
      <c r="Q3" s="25"/>
      <c r="R3" s="25"/>
      <c r="S3" s="25"/>
      <c r="T3" s="25"/>
      <c r="U3" s="25"/>
      <c r="V3" s="25"/>
      <c r="W3" s="33"/>
      <c r="X3" s="33"/>
      <c r="Y3" s="33"/>
      <c r="Z3" s="33"/>
      <c r="AB3" s="33"/>
      <c r="AC3" s="33"/>
      <c r="AD3" s="33" t="s">
        <v>1074</v>
      </c>
    </row>
    <row r="4" spans="1:30" x14ac:dyDescent="0.25">
      <c r="A4" s="28">
        <v>3</v>
      </c>
      <c r="B4" t="s">
        <v>1075</v>
      </c>
      <c r="C4" t="s">
        <v>1076</v>
      </c>
      <c r="D4" s="28" t="s">
        <v>877</v>
      </c>
      <c r="E4" s="40">
        <v>1.7400000000000002</v>
      </c>
      <c r="F4" s="29" t="s">
        <v>1077</v>
      </c>
      <c r="H4" s="29"/>
      <c r="J4" s="30">
        <v>300000</v>
      </c>
      <c r="K4" s="31"/>
      <c r="N4" s="25"/>
      <c r="O4" s="25"/>
      <c r="P4" s="25"/>
      <c r="Q4" s="25"/>
      <c r="R4" s="25"/>
      <c r="S4" s="25"/>
      <c r="T4" s="25"/>
      <c r="U4" s="25"/>
      <c r="V4" s="25"/>
      <c r="W4" s="33"/>
      <c r="X4" s="33"/>
      <c r="Y4" s="33"/>
      <c r="Z4" s="33"/>
      <c r="AB4" s="33"/>
      <c r="AC4" s="33"/>
      <c r="AD4" s="33" t="s">
        <v>1078</v>
      </c>
    </row>
    <row r="5" spans="1:30" x14ac:dyDescent="0.25">
      <c r="A5" s="28">
        <v>3</v>
      </c>
      <c r="B5" t="s">
        <v>1079</v>
      </c>
      <c r="C5" t="s">
        <v>1080</v>
      </c>
      <c r="D5" s="28" t="s">
        <v>877</v>
      </c>
      <c r="E5" s="40">
        <v>2.6</v>
      </c>
      <c r="F5" s="29" t="s">
        <v>1081</v>
      </c>
      <c r="H5" s="29"/>
      <c r="J5" s="30">
        <v>347415</v>
      </c>
      <c r="K5" s="31"/>
      <c r="N5" s="25"/>
      <c r="O5" s="25"/>
      <c r="P5" s="25"/>
      <c r="Q5" s="25"/>
      <c r="R5" s="25"/>
      <c r="S5" s="25"/>
      <c r="T5" s="25"/>
      <c r="U5" s="25"/>
      <c r="V5" s="25"/>
      <c r="W5" s="33"/>
      <c r="X5" s="33"/>
      <c r="Y5" s="33"/>
      <c r="Z5" s="33"/>
      <c r="AB5" s="33"/>
      <c r="AC5" s="33"/>
      <c r="AD5" s="33" t="s">
        <v>1082</v>
      </c>
    </row>
    <row r="6" spans="1:30" x14ac:dyDescent="0.25">
      <c r="A6" s="28">
        <v>3</v>
      </c>
      <c r="B6" t="s">
        <v>1075</v>
      </c>
      <c r="C6" t="s">
        <v>1083</v>
      </c>
      <c r="D6" s="28" t="s">
        <v>877</v>
      </c>
      <c r="E6" s="40">
        <v>1.76</v>
      </c>
      <c r="F6" s="29" t="s">
        <v>1084</v>
      </c>
      <c r="H6" s="29"/>
      <c r="J6" s="30">
        <v>209070</v>
      </c>
      <c r="K6" s="31"/>
      <c r="N6" s="25"/>
      <c r="O6" s="25"/>
      <c r="P6" s="25"/>
      <c r="Q6" s="25"/>
      <c r="R6" s="25"/>
      <c r="S6" s="25"/>
      <c r="T6" s="25"/>
      <c r="U6" s="25"/>
      <c r="V6" s="25"/>
      <c r="W6" s="33"/>
      <c r="X6" s="33"/>
      <c r="Y6" s="33"/>
      <c r="Z6" s="33"/>
      <c r="AB6" s="33"/>
      <c r="AC6" s="33"/>
      <c r="AD6" s="33" t="s">
        <v>1085</v>
      </c>
    </row>
    <row r="7" spans="1:30" x14ac:dyDescent="0.25">
      <c r="A7" s="28">
        <v>3</v>
      </c>
      <c r="B7" t="s">
        <v>1079</v>
      </c>
      <c r="C7" t="s">
        <v>1086</v>
      </c>
      <c r="D7" s="28" t="s">
        <v>877</v>
      </c>
      <c r="E7" s="40">
        <v>4.93</v>
      </c>
      <c r="F7" s="29" t="s">
        <v>1087</v>
      </c>
      <c r="H7" s="29"/>
      <c r="J7" s="30">
        <v>512325</v>
      </c>
      <c r="K7" s="31"/>
      <c r="N7" s="25"/>
      <c r="O7" s="25"/>
      <c r="P7" s="25"/>
      <c r="Q7" s="25"/>
      <c r="R7" s="25"/>
      <c r="S7" s="25"/>
      <c r="T7" s="25"/>
      <c r="U7" s="25"/>
      <c r="V7" s="25"/>
      <c r="W7" s="33"/>
      <c r="X7" s="33"/>
      <c r="Y7" s="33"/>
      <c r="Z7" s="33"/>
      <c r="AB7" s="33"/>
      <c r="AC7" s="33"/>
      <c r="AD7" s="33" t="s">
        <v>1088</v>
      </c>
    </row>
    <row r="8" spans="1:30" x14ac:dyDescent="0.25">
      <c r="A8" s="28">
        <v>3</v>
      </c>
      <c r="B8" t="s">
        <v>1079</v>
      </c>
      <c r="C8" t="s">
        <v>1089</v>
      </c>
      <c r="D8" s="28" t="s">
        <v>877</v>
      </c>
      <c r="E8" s="40">
        <v>0.43000000000000016</v>
      </c>
      <c r="F8" s="29" t="s">
        <v>1090</v>
      </c>
      <c r="H8" s="29"/>
      <c r="J8" s="30">
        <v>44735</v>
      </c>
      <c r="K8" s="31"/>
      <c r="N8" s="25"/>
      <c r="O8" s="25"/>
      <c r="P8" s="25"/>
      <c r="Q8" s="25"/>
      <c r="R8" s="25"/>
      <c r="S8" s="25"/>
      <c r="T8" s="25"/>
      <c r="U8" s="25"/>
      <c r="V8" s="25"/>
      <c r="W8" s="33"/>
      <c r="X8" s="33"/>
      <c r="Y8" s="33"/>
      <c r="Z8" s="33"/>
      <c r="AB8" s="33"/>
      <c r="AC8" s="33"/>
      <c r="AD8" s="33" t="s">
        <v>1091</v>
      </c>
    </row>
    <row r="9" spans="1:30" x14ac:dyDescent="0.25">
      <c r="A9" s="28">
        <v>3</v>
      </c>
      <c r="B9" t="s">
        <v>1079</v>
      </c>
      <c r="C9" t="s">
        <v>1092</v>
      </c>
      <c r="D9" s="28" t="s">
        <v>877</v>
      </c>
      <c r="E9" s="40">
        <v>2.0699999999999998</v>
      </c>
      <c r="F9" s="29" t="s">
        <v>1093</v>
      </c>
      <c r="H9" s="29"/>
      <c r="J9" s="30">
        <v>215165</v>
      </c>
      <c r="K9" s="31"/>
      <c r="N9" s="25"/>
      <c r="O9" s="25"/>
      <c r="P9" s="25"/>
      <c r="Q9" s="25"/>
      <c r="R9" s="25"/>
      <c r="S9" s="25"/>
      <c r="T9" s="25"/>
      <c r="U9" s="25"/>
      <c r="V9" s="25"/>
      <c r="W9" s="33"/>
      <c r="X9" s="33"/>
      <c r="Y9" s="33"/>
      <c r="Z9" s="33"/>
      <c r="AB9" s="33"/>
      <c r="AC9" s="33"/>
      <c r="AD9" s="33" t="s">
        <v>1094</v>
      </c>
    </row>
    <row r="10" spans="1:30" x14ac:dyDescent="0.25">
      <c r="A10" s="28">
        <v>3</v>
      </c>
      <c r="B10" t="s">
        <v>1079</v>
      </c>
      <c r="C10" t="s">
        <v>1095</v>
      </c>
      <c r="D10" s="28" t="s">
        <v>877</v>
      </c>
      <c r="E10" s="40">
        <v>1</v>
      </c>
      <c r="F10" s="29" t="s">
        <v>1096</v>
      </c>
      <c r="H10" s="29"/>
      <c r="J10" s="30">
        <v>89125</v>
      </c>
      <c r="K10" s="31"/>
      <c r="N10" s="25"/>
      <c r="O10" s="25"/>
      <c r="P10" s="25"/>
      <c r="Q10" s="25"/>
      <c r="R10" s="25"/>
      <c r="S10" s="25"/>
      <c r="T10" s="25"/>
      <c r="U10" s="25"/>
      <c r="V10" s="25"/>
      <c r="W10" s="33"/>
      <c r="X10" s="33"/>
      <c r="Y10" s="33"/>
      <c r="Z10" s="33"/>
      <c r="AB10" s="33"/>
      <c r="AC10" s="33"/>
      <c r="AD10" s="33" t="s">
        <v>1097</v>
      </c>
    </row>
    <row r="11" spans="1:30" x14ac:dyDescent="0.25">
      <c r="A11" s="28">
        <v>3</v>
      </c>
      <c r="B11" t="s">
        <v>1079</v>
      </c>
      <c r="C11" t="s">
        <v>1098</v>
      </c>
      <c r="D11" s="28" t="s">
        <v>877</v>
      </c>
      <c r="E11" s="40">
        <v>1.04</v>
      </c>
      <c r="F11" s="29" t="s">
        <v>1099</v>
      </c>
      <c r="H11" s="29"/>
      <c r="J11" s="30">
        <v>92690</v>
      </c>
      <c r="K11" s="31"/>
      <c r="N11" s="25"/>
      <c r="O11" s="25"/>
      <c r="P11" s="25"/>
      <c r="Q11" s="25"/>
      <c r="R11" s="25"/>
      <c r="S11" s="25"/>
      <c r="T11" s="25"/>
      <c r="U11" s="25"/>
      <c r="V11" s="25"/>
      <c r="W11" s="33"/>
      <c r="X11" s="33"/>
      <c r="Y11" s="33"/>
      <c r="Z11" s="33"/>
      <c r="AB11" s="33"/>
      <c r="AC11" s="33"/>
      <c r="AD11" s="33" t="s">
        <v>1100</v>
      </c>
    </row>
    <row r="12" spans="1:30" x14ac:dyDescent="0.25">
      <c r="A12" s="28">
        <v>3</v>
      </c>
      <c r="B12" t="s">
        <v>1079</v>
      </c>
      <c r="C12" t="s">
        <v>1101</v>
      </c>
      <c r="D12" s="28" t="s">
        <v>877</v>
      </c>
      <c r="E12" s="40">
        <v>1.1100000000000001</v>
      </c>
      <c r="F12" s="29" t="s">
        <v>1090</v>
      </c>
      <c r="H12" s="29"/>
      <c r="J12" s="30">
        <v>115345</v>
      </c>
      <c r="K12" s="31"/>
      <c r="N12" s="25"/>
      <c r="O12" s="25"/>
      <c r="P12" s="25"/>
      <c r="Q12" s="25"/>
      <c r="R12" s="25"/>
      <c r="S12" s="25"/>
      <c r="T12" s="25"/>
      <c r="U12" s="25"/>
      <c r="V12" s="25"/>
      <c r="W12" s="33"/>
      <c r="X12" s="33"/>
      <c r="Y12" s="33"/>
      <c r="Z12" s="33"/>
      <c r="AB12" s="33"/>
      <c r="AC12" s="33"/>
      <c r="AD12" s="33" t="s">
        <v>1102</v>
      </c>
    </row>
    <row r="13" spans="1:30" x14ac:dyDescent="0.25">
      <c r="A13" s="28">
        <v>3</v>
      </c>
      <c r="B13" t="s">
        <v>1079</v>
      </c>
      <c r="C13" t="s">
        <v>1103</v>
      </c>
      <c r="D13" s="28" t="s">
        <v>877</v>
      </c>
      <c r="E13" s="40">
        <v>3.83</v>
      </c>
      <c r="F13" s="29" t="s">
        <v>1104</v>
      </c>
      <c r="H13" s="29"/>
      <c r="J13" s="30">
        <v>398015</v>
      </c>
      <c r="K13" s="31"/>
      <c r="M13" s="32"/>
      <c r="N13" s="25"/>
      <c r="O13" s="25"/>
      <c r="P13" s="25"/>
      <c r="Q13" s="25"/>
      <c r="R13" s="25"/>
      <c r="S13" s="25"/>
      <c r="T13" s="25"/>
      <c r="U13" s="25"/>
      <c r="V13" s="25"/>
      <c r="W13" s="33"/>
      <c r="X13" s="33"/>
      <c r="Y13" s="33"/>
      <c r="Z13" s="33"/>
      <c r="AB13" s="33"/>
      <c r="AC13" s="33"/>
      <c r="AD13" s="33" t="s">
        <v>1105</v>
      </c>
    </row>
    <row r="14" spans="1:30" x14ac:dyDescent="0.25">
      <c r="A14" s="28">
        <v>3</v>
      </c>
      <c r="B14" t="s">
        <v>1079</v>
      </c>
      <c r="C14" t="s">
        <v>1106</v>
      </c>
      <c r="D14" s="28" t="s">
        <v>877</v>
      </c>
      <c r="E14" s="40">
        <v>1.1300000000000001</v>
      </c>
      <c r="F14" s="29" t="s">
        <v>1107</v>
      </c>
      <c r="H14" s="29"/>
      <c r="J14" s="30">
        <v>100740</v>
      </c>
      <c r="K14" s="31"/>
      <c r="N14" s="25"/>
      <c r="O14" s="25"/>
      <c r="P14" s="25"/>
      <c r="Q14" s="25"/>
      <c r="R14" s="25"/>
      <c r="S14" s="25"/>
      <c r="T14" s="25"/>
      <c r="U14" s="25"/>
      <c r="V14" s="25"/>
      <c r="W14" s="33"/>
      <c r="X14" s="33"/>
      <c r="Y14" s="33"/>
      <c r="Z14" s="33"/>
      <c r="AB14" s="33"/>
      <c r="AC14" s="33"/>
      <c r="AD14" s="33" t="s">
        <v>1108</v>
      </c>
    </row>
    <row r="15" spans="1:30" x14ac:dyDescent="0.25">
      <c r="A15" s="28">
        <v>3</v>
      </c>
      <c r="B15" t="s">
        <v>1079</v>
      </c>
      <c r="C15" t="s">
        <v>1109</v>
      </c>
      <c r="D15" s="28" t="s">
        <v>877</v>
      </c>
      <c r="E15" s="40">
        <v>0.56000000000000005</v>
      </c>
      <c r="F15" s="29" t="s">
        <v>1107</v>
      </c>
      <c r="H15" s="29"/>
      <c r="J15" s="30">
        <v>49910</v>
      </c>
      <c r="K15" s="31"/>
      <c r="N15" s="25"/>
      <c r="O15" s="25"/>
      <c r="P15" s="25"/>
      <c r="Q15" s="25"/>
      <c r="R15" s="25"/>
      <c r="S15" s="25"/>
      <c r="T15" s="25"/>
      <c r="U15" s="25"/>
      <c r="V15" s="25"/>
      <c r="W15" s="33"/>
      <c r="X15" s="33"/>
      <c r="Y15" s="33"/>
      <c r="Z15" s="33"/>
      <c r="AB15" s="33"/>
      <c r="AC15" s="33"/>
      <c r="AD15" s="33" t="s">
        <v>1110</v>
      </c>
    </row>
    <row r="16" spans="1:30" x14ac:dyDescent="0.25">
      <c r="A16" s="28">
        <v>3</v>
      </c>
      <c r="B16" t="s">
        <v>1079</v>
      </c>
      <c r="C16" t="s">
        <v>1111</v>
      </c>
      <c r="D16" s="28" t="s">
        <v>877</v>
      </c>
      <c r="E16" s="40">
        <v>1.33</v>
      </c>
      <c r="F16" s="29" t="s">
        <v>1112</v>
      </c>
      <c r="H16" s="29"/>
      <c r="J16" s="30">
        <v>138230</v>
      </c>
      <c r="K16" s="31"/>
      <c r="N16" s="25"/>
      <c r="O16" s="25"/>
      <c r="P16" s="25"/>
      <c r="Q16" s="25"/>
      <c r="R16" s="25"/>
      <c r="S16" s="25"/>
      <c r="T16" s="25"/>
      <c r="U16" s="25"/>
      <c r="V16" s="25"/>
      <c r="W16" s="33"/>
      <c r="X16" s="33"/>
      <c r="Y16" s="33"/>
      <c r="Z16" s="33"/>
      <c r="AB16" s="33"/>
      <c r="AC16" s="33"/>
      <c r="AD16" s="33" t="s">
        <v>1113</v>
      </c>
    </row>
    <row r="17" spans="1:30" x14ac:dyDescent="0.25">
      <c r="A17" s="28">
        <v>3</v>
      </c>
      <c r="B17" t="s">
        <v>1079</v>
      </c>
      <c r="C17" t="s">
        <v>1114</v>
      </c>
      <c r="D17" s="28" t="s">
        <v>877</v>
      </c>
      <c r="E17" s="40">
        <v>1.95</v>
      </c>
      <c r="F17" s="29" t="s">
        <v>1115</v>
      </c>
      <c r="H17" s="29"/>
      <c r="J17" s="30">
        <v>202630</v>
      </c>
      <c r="K17" s="31"/>
      <c r="N17" s="25"/>
      <c r="O17" s="25"/>
      <c r="P17" s="25"/>
      <c r="Q17" s="25"/>
      <c r="R17" s="25"/>
      <c r="S17" s="25"/>
      <c r="T17" s="25"/>
      <c r="U17" s="25"/>
      <c r="V17" s="25"/>
      <c r="W17" s="33"/>
      <c r="X17" s="33"/>
      <c r="Y17" s="33"/>
      <c r="Z17" s="33"/>
      <c r="AB17" s="33"/>
      <c r="AC17" s="33"/>
      <c r="AD17" s="33" t="s">
        <v>1116</v>
      </c>
    </row>
    <row r="18" spans="1:30" x14ac:dyDescent="0.25">
      <c r="A18" s="28">
        <v>3</v>
      </c>
      <c r="B18" t="s">
        <v>1117</v>
      </c>
      <c r="C18" t="s">
        <v>1118</v>
      </c>
      <c r="D18" s="28" t="s">
        <v>877</v>
      </c>
      <c r="E18" s="40">
        <v>1</v>
      </c>
      <c r="F18" s="29" t="s">
        <v>1119</v>
      </c>
      <c r="H18" s="29"/>
      <c r="J18" s="30">
        <v>77970</v>
      </c>
      <c r="K18" s="31"/>
      <c r="N18" s="25"/>
      <c r="O18" s="25"/>
      <c r="P18" s="25"/>
      <c r="Q18" s="25"/>
      <c r="R18" s="25"/>
      <c r="S18" s="25"/>
      <c r="T18" s="25"/>
      <c r="U18" s="25"/>
      <c r="V18" s="25"/>
      <c r="W18" s="33"/>
      <c r="X18" s="33"/>
      <c r="Y18" s="33"/>
      <c r="Z18" s="33"/>
      <c r="AB18" s="33"/>
      <c r="AC18" s="33"/>
      <c r="AD18" s="33" t="s">
        <v>1120</v>
      </c>
    </row>
    <row r="19" spans="1:30" x14ac:dyDescent="0.25">
      <c r="A19" s="28">
        <v>3</v>
      </c>
      <c r="B19" t="s">
        <v>1117</v>
      </c>
      <c r="C19" t="s">
        <v>1121</v>
      </c>
      <c r="D19" s="28" t="s">
        <v>877</v>
      </c>
      <c r="E19" s="40">
        <v>0.73</v>
      </c>
      <c r="F19" s="29" t="s">
        <v>1122</v>
      </c>
      <c r="H19" s="29"/>
      <c r="J19" s="30">
        <v>65090</v>
      </c>
      <c r="K19" s="31"/>
      <c r="N19" s="25"/>
      <c r="O19" s="25"/>
      <c r="P19" s="25"/>
      <c r="Q19" s="25"/>
      <c r="R19" s="25"/>
      <c r="S19" s="25"/>
      <c r="T19" s="25"/>
      <c r="U19" s="25"/>
      <c r="V19" s="25"/>
      <c r="W19" s="33"/>
      <c r="X19" s="33"/>
      <c r="Y19" s="33"/>
      <c r="Z19" s="33"/>
      <c r="AB19" s="33"/>
      <c r="AC19" s="33"/>
      <c r="AD19" s="33" t="s">
        <v>1123</v>
      </c>
    </row>
    <row r="20" spans="1:30" x14ac:dyDescent="0.25">
      <c r="A20" s="28">
        <v>3</v>
      </c>
      <c r="B20" t="s">
        <v>1117</v>
      </c>
      <c r="C20" t="s">
        <v>1124</v>
      </c>
      <c r="D20" s="28" t="s">
        <v>877</v>
      </c>
      <c r="E20" s="40">
        <v>0.81</v>
      </c>
      <c r="F20" s="29" t="s">
        <v>1125</v>
      </c>
      <c r="H20" s="29"/>
      <c r="J20" s="30">
        <v>72220</v>
      </c>
      <c r="K20" s="31"/>
      <c r="N20" s="25"/>
      <c r="O20" s="25"/>
      <c r="P20" s="25"/>
      <c r="Q20" s="25"/>
      <c r="R20" s="25"/>
      <c r="S20" s="25"/>
      <c r="T20" s="25"/>
      <c r="U20" s="25"/>
      <c r="V20" s="25"/>
      <c r="W20" s="33"/>
      <c r="X20" s="33"/>
      <c r="Y20" s="33"/>
      <c r="Z20" s="33"/>
      <c r="AB20" s="33"/>
      <c r="AC20" s="33"/>
      <c r="AD20" s="33" t="s">
        <v>1126</v>
      </c>
    </row>
    <row r="21" spans="1:30" x14ac:dyDescent="0.25">
      <c r="A21" s="28">
        <v>3</v>
      </c>
      <c r="B21" t="s">
        <v>1117</v>
      </c>
      <c r="C21" t="s">
        <v>1127</v>
      </c>
      <c r="D21" s="28" t="s">
        <v>877</v>
      </c>
      <c r="E21" s="40">
        <v>1</v>
      </c>
      <c r="F21" s="29" t="s">
        <v>1128</v>
      </c>
      <c r="H21" s="29"/>
      <c r="J21" s="30">
        <v>61295</v>
      </c>
      <c r="K21" s="31"/>
      <c r="N21" s="25"/>
      <c r="O21" s="25"/>
      <c r="P21" s="25"/>
      <c r="Q21" s="25"/>
      <c r="R21" s="25"/>
      <c r="S21" s="25"/>
      <c r="T21" s="25"/>
      <c r="U21" s="25"/>
      <c r="V21" s="25"/>
      <c r="W21" s="33"/>
      <c r="X21" s="33"/>
      <c r="Y21" s="33"/>
      <c r="Z21" s="33"/>
      <c r="AB21" s="33"/>
      <c r="AC21" s="33"/>
      <c r="AD21" s="33" t="s">
        <v>1129</v>
      </c>
    </row>
    <row r="22" spans="1:30" x14ac:dyDescent="0.25">
      <c r="A22" s="28">
        <v>3</v>
      </c>
      <c r="B22" t="s">
        <v>1117</v>
      </c>
      <c r="C22" t="s">
        <v>1130</v>
      </c>
      <c r="D22" s="28" t="s">
        <v>877</v>
      </c>
      <c r="E22" s="40">
        <v>0.26</v>
      </c>
      <c r="F22" s="29" t="s">
        <v>1131</v>
      </c>
      <c r="H22" s="29"/>
      <c r="J22" s="30">
        <v>164000</v>
      </c>
      <c r="K22" s="31"/>
      <c r="N22" s="25"/>
      <c r="O22" s="25"/>
      <c r="P22" s="25"/>
      <c r="Q22" s="25"/>
      <c r="R22" s="25"/>
      <c r="S22" s="25"/>
      <c r="T22" s="25"/>
      <c r="U22" s="25"/>
      <c r="V22" s="25"/>
      <c r="W22" s="33"/>
      <c r="X22" s="33"/>
      <c r="Y22" s="33"/>
      <c r="Z22" s="33"/>
      <c r="AB22" s="33"/>
      <c r="AC22" s="33"/>
      <c r="AD22" s="33" t="s">
        <v>1132</v>
      </c>
    </row>
    <row r="23" spans="1:30" x14ac:dyDescent="0.25">
      <c r="A23" s="28">
        <v>3</v>
      </c>
      <c r="B23" t="s">
        <v>1117</v>
      </c>
      <c r="C23" t="s">
        <v>1133</v>
      </c>
      <c r="D23" s="28" t="s">
        <v>877</v>
      </c>
      <c r="E23" s="40">
        <v>1.77</v>
      </c>
      <c r="F23" s="29" t="s">
        <v>1134</v>
      </c>
      <c r="H23" s="29"/>
      <c r="J23" s="30">
        <v>184000</v>
      </c>
      <c r="K23" s="31"/>
      <c r="N23" s="25"/>
      <c r="O23" s="25"/>
      <c r="P23" s="25"/>
      <c r="Q23" s="25"/>
      <c r="R23" s="25"/>
      <c r="S23" s="25"/>
      <c r="T23" s="25"/>
      <c r="U23" s="25"/>
      <c r="V23" s="25"/>
      <c r="W23" s="33"/>
      <c r="X23" s="33"/>
      <c r="Y23" s="33"/>
      <c r="Z23" s="33"/>
      <c r="AB23" s="33"/>
      <c r="AC23" s="33"/>
      <c r="AD23" s="33" t="s">
        <v>1135</v>
      </c>
    </row>
    <row r="24" spans="1:30" x14ac:dyDescent="0.25">
      <c r="A24" s="28">
        <v>3</v>
      </c>
      <c r="B24" t="s">
        <v>1117</v>
      </c>
      <c r="C24" t="s">
        <v>1136</v>
      </c>
      <c r="D24" s="28" t="s">
        <v>877</v>
      </c>
      <c r="E24" s="40">
        <v>1.38</v>
      </c>
      <c r="F24" s="29" t="s">
        <v>1137</v>
      </c>
      <c r="H24" s="29"/>
      <c r="J24" s="30">
        <v>163875</v>
      </c>
      <c r="K24" s="31"/>
      <c r="N24" s="25"/>
      <c r="O24" s="25"/>
      <c r="P24" s="25"/>
      <c r="Q24" s="25"/>
      <c r="R24" s="25"/>
      <c r="S24" s="25"/>
      <c r="T24" s="25"/>
      <c r="U24" s="25"/>
      <c r="V24" s="25"/>
      <c r="W24" s="33"/>
      <c r="X24" s="33"/>
      <c r="Y24" s="33"/>
      <c r="Z24" s="33"/>
      <c r="AB24" s="33"/>
      <c r="AC24" s="33"/>
      <c r="AD24" s="33" t="s">
        <v>1138</v>
      </c>
    </row>
    <row r="25" spans="1:30" x14ac:dyDescent="0.25">
      <c r="A25" s="28">
        <v>3</v>
      </c>
      <c r="B25" t="s">
        <v>1139</v>
      </c>
      <c r="C25" t="s">
        <v>1140</v>
      </c>
      <c r="D25" s="28" t="s">
        <v>877</v>
      </c>
      <c r="E25" s="40">
        <v>9.5399999999999991</v>
      </c>
      <c r="F25" s="29" t="s">
        <v>1141</v>
      </c>
      <c r="H25" s="29"/>
      <c r="J25" s="30">
        <v>1600000</v>
      </c>
      <c r="K25" s="31"/>
      <c r="N25" s="25"/>
      <c r="O25" s="25"/>
      <c r="P25" s="25"/>
      <c r="Q25" s="25"/>
      <c r="R25" s="25"/>
      <c r="S25" s="25"/>
      <c r="T25" s="25"/>
      <c r="U25" s="25"/>
      <c r="V25" s="25"/>
      <c r="W25" s="33"/>
      <c r="X25" s="33"/>
      <c r="Y25" s="33"/>
      <c r="Z25" s="33"/>
      <c r="AB25" s="33"/>
      <c r="AC25" s="33"/>
      <c r="AD25" s="33" t="s">
        <v>1142</v>
      </c>
    </row>
    <row r="26" spans="1:30" x14ac:dyDescent="0.25">
      <c r="A26" s="28">
        <v>3</v>
      </c>
      <c r="B26" t="s">
        <v>1143</v>
      </c>
      <c r="C26" t="s">
        <v>1144</v>
      </c>
      <c r="D26" s="28" t="s">
        <v>877</v>
      </c>
      <c r="E26" s="40">
        <v>8.8299999999999983</v>
      </c>
      <c r="F26" s="29" t="s">
        <v>1145</v>
      </c>
      <c r="H26" s="29"/>
      <c r="J26" s="30">
        <v>1703840</v>
      </c>
      <c r="K26" s="31"/>
      <c r="N26" s="25"/>
      <c r="O26" s="25"/>
      <c r="P26" s="25"/>
      <c r="Q26" s="25"/>
      <c r="R26" s="25"/>
      <c r="S26" s="25"/>
      <c r="T26" s="25"/>
      <c r="U26" s="25"/>
      <c r="V26" s="25"/>
      <c r="W26" s="33"/>
      <c r="X26" s="33"/>
      <c r="Y26" s="33"/>
      <c r="Z26" s="33"/>
      <c r="AB26" s="33"/>
      <c r="AC26" s="33"/>
      <c r="AD26" s="33" t="s">
        <v>1146</v>
      </c>
    </row>
    <row r="27" spans="1:30" x14ac:dyDescent="0.25">
      <c r="A27" s="28">
        <v>3</v>
      </c>
      <c r="B27" t="s">
        <v>1147</v>
      </c>
      <c r="C27" t="s">
        <v>1148</v>
      </c>
      <c r="D27" s="28" t="s">
        <v>877</v>
      </c>
      <c r="E27" s="40">
        <v>4.4400000000000013</v>
      </c>
      <c r="F27" s="29" t="s">
        <v>1149</v>
      </c>
      <c r="H27" s="29"/>
      <c r="J27" s="30">
        <v>461380</v>
      </c>
      <c r="K27" s="31"/>
      <c r="M27" s="32"/>
      <c r="N27" s="25"/>
      <c r="O27" s="25"/>
      <c r="P27" s="25"/>
      <c r="Q27" s="25"/>
      <c r="R27" s="25"/>
      <c r="S27" s="25"/>
      <c r="T27" s="25"/>
      <c r="U27" s="25"/>
      <c r="V27" s="25"/>
      <c r="W27" s="33"/>
      <c r="X27" s="33"/>
      <c r="Y27" s="33"/>
      <c r="Z27" s="33"/>
      <c r="AB27" s="33"/>
      <c r="AC27" s="33"/>
      <c r="AD27" s="33" t="s">
        <v>1150</v>
      </c>
    </row>
    <row r="28" spans="1:30" x14ac:dyDescent="0.25">
      <c r="A28" s="28">
        <v>3</v>
      </c>
      <c r="B28" t="s">
        <v>1147</v>
      </c>
      <c r="C28" t="s">
        <v>1086</v>
      </c>
      <c r="D28" s="28" t="s">
        <v>877</v>
      </c>
      <c r="E28" s="40">
        <v>2.63</v>
      </c>
      <c r="F28" s="29" t="s">
        <v>1149</v>
      </c>
      <c r="H28" s="29"/>
      <c r="J28" s="30">
        <v>234255</v>
      </c>
      <c r="K28" s="31"/>
      <c r="N28" s="25"/>
      <c r="O28" s="25"/>
      <c r="P28" s="25"/>
      <c r="Q28" s="25"/>
      <c r="R28" s="25"/>
      <c r="S28" s="25"/>
      <c r="T28" s="25"/>
      <c r="U28" s="25"/>
      <c r="V28" s="25"/>
      <c r="W28" s="33"/>
      <c r="X28" s="33"/>
      <c r="Y28" s="33"/>
      <c r="Z28" s="33"/>
      <c r="AB28" s="33"/>
      <c r="AC28" s="33"/>
      <c r="AD28" s="33" t="s">
        <v>1151</v>
      </c>
    </row>
    <row r="29" spans="1:30" x14ac:dyDescent="0.25">
      <c r="A29" s="28">
        <v>3</v>
      </c>
      <c r="B29" t="s">
        <v>1147</v>
      </c>
      <c r="C29" t="s">
        <v>1152</v>
      </c>
      <c r="D29" s="28" t="s">
        <v>877</v>
      </c>
      <c r="E29" s="40">
        <v>0.4</v>
      </c>
      <c r="F29" s="29" t="s">
        <v>1153</v>
      </c>
      <c r="H29" s="29"/>
      <c r="J29" s="30">
        <v>136320</v>
      </c>
      <c r="K29" s="31"/>
      <c r="M29" s="32"/>
      <c r="N29" s="25"/>
      <c r="O29" s="25"/>
      <c r="P29" s="25"/>
      <c r="Q29" s="25"/>
      <c r="R29" s="25"/>
      <c r="S29" s="25"/>
      <c r="T29" s="25"/>
      <c r="U29" s="25"/>
      <c r="V29" s="25"/>
      <c r="W29" s="33"/>
      <c r="X29" s="33"/>
      <c r="Y29" s="33"/>
      <c r="Z29" s="33"/>
      <c r="AB29" s="33"/>
      <c r="AC29" s="33"/>
      <c r="AD29" s="33" t="s">
        <v>1154</v>
      </c>
    </row>
    <row r="30" spans="1:30" x14ac:dyDescent="0.25">
      <c r="A30" s="28">
        <v>3</v>
      </c>
      <c r="B30" t="s">
        <v>1147</v>
      </c>
      <c r="C30" t="s">
        <v>1155</v>
      </c>
      <c r="D30" s="28" t="s">
        <v>877</v>
      </c>
      <c r="E30" s="40">
        <v>2.57</v>
      </c>
      <c r="F30" s="29" t="s">
        <v>1156</v>
      </c>
      <c r="H30" s="29"/>
      <c r="J30" s="30">
        <v>278640</v>
      </c>
      <c r="K30" s="31"/>
      <c r="M30" s="32"/>
      <c r="N30" s="25"/>
      <c r="O30" s="25"/>
      <c r="P30" s="25"/>
      <c r="Q30" s="25"/>
      <c r="R30" s="25"/>
      <c r="S30" s="25"/>
      <c r="T30" s="25"/>
      <c r="U30" s="25"/>
      <c r="V30" s="25"/>
      <c r="W30" s="33"/>
      <c r="X30" s="33"/>
      <c r="Y30" s="33"/>
      <c r="Z30" s="33"/>
      <c r="AB30" s="33"/>
      <c r="AC30" s="33"/>
      <c r="AD30" s="33" t="s">
        <v>1157</v>
      </c>
    </row>
    <row r="31" spans="1:30" x14ac:dyDescent="0.25">
      <c r="A31" s="28">
        <v>3</v>
      </c>
      <c r="B31" t="s">
        <v>1158</v>
      </c>
      <c r="C31" t="s">
        <v>1159</v>
      </c>
      <c r="D31" s="28" t="s">
        <v>877</v>
      </c>
      <c r="E31" s="40">
        <v>1.2299999999999995</v>
      </c>
      <c r="F31" s="29" t="s">
        <v>1156</v>
      </c>
      <c r="H31" s="29"/>
      <c r="J31" s="30">
        <v>133440</v>
      </c>
      <c r="K31" s="31"/>
      <c r="M31" s="32"/>
      <c r="N31" s="25"/>
      <c r="O31" s="25"/>
      <c r="P31" s="25"/>
      <c r="Q31" s="25"/>
      <c r="R31" s="25"/>
      <c r="S31" s="25"/>
      <c r="T31" s="25"/>
      <c r="U31" s="25"/>
      <c r="V31" s="25"/>
      <c r="W31" s="33"/>
      <c r="X31" s="33"/>
      <c r="Y31" s="33"/>
      <c r="Z31" s="33"/>
      <c r="AB31" s="33"/>
      <c r="AC31" s="33"/>
      <c r="AD31" s="33" t="s">
        <v>1160</v>
      </c>
    </row>
    <row r="32" spans="1:30" x14ac:dyDescent="0.25">
      <c r="A32" s="28">
        <v>3</v>
      </c>
      <c r="B32" t="s">
        <v>1147</v>
      </c>
      <c r="C32" t="s">
        <v>1161</v>
      </c>
      <c r="D32" s="28" t="s">
        <v>877</v>
      </c>
      <c r="E32" s="40">
        <v>0.74</v>
      </c>
      <c r="F32" s="29" t="s">
        <v>1156</v>
      </c>
      <c r="H32" s="29"/>
      <c r="J32" s="30">
        <v>80280</v>
      </c>
      <c r="K32" s="31"/>
      <c r="N32" s="25"/>
      <c r="O32" s="25"/>
      <c r="P32" s="25"/>
      <c r="Q32" s="25"/>
      <c r="R32" s="25"/>
      <c r="S32" s="25"/>
      <c r="T32" s="25"/>
      <c r="U32" s="25"/>
      <c r="V32" s="25"/>
      <c r="W32" s="33"/>
      <c r="X32" s="33"/>
      <c r="Y32" s="33"/>
      <c r="Z32" s="33"/>
      <c r="AB32" s="33"/>
      <c r="AC32" s="33"/>
      <c r="AD32" s="33" t="s">
        <v>1162</v>
      </c>
    </row>
    <row r="33" spans="1:30" x14ac:dyDescent="0.25">
      <c r="A33" s="28">
        <v>3</v>
      </c>
      <c r="B33" t="s">
        <v>1147</v>
      </c>
      <c r="C33" t="s">
        <v>1163</v>
      </c>
      <c r="D33" s="28" t="s">
        <v>877</v>
      </c>
      <c r="E33" s="40">
        <v>0.89</v>
      </c>
      <c r="F33" s="29" t="s">
        <v>1164</v>
      </c>
      <c r="H33" s="29"/>
      <c r="J33" s="30">
        <v>175260</v>
      </c>
      <c r="K33" s="31"/>
      <c r="N33" s="25"/>
      <c r="O33" s="25"/>
      <c r="P33" s="25"/>
      <c r="Q33" s="25"/>
      <c r="R33" s="25"/>
      <c r="S33" s="25"/>
      <c r="T33" s="25"/>
      <c r="U33" s="25"/>
      <c r="V33" s="25"/>
      <c r="W33" s="33"/>
      <c r="X33" s="33"/>
      <c r="Y33" s="33"/>
      <c r="Z33" s="33"/>
      <c r="AB33" s="33"/>
      <c r="AC33" s="33"/>
      <c r="AD33" s="33" t="s">
        <v>1165</v>
      </c>
    </row>
    <row r="34" spans="1:30" x14ac:dyDescent="0.25">
      <c r="A34" s="28">
        <v>3</v>
      </c>
      <c r="B34" t="s">
        <v>1147</v>
      </c>
      <c r="C34" t="s">
        <v>1166</v>
      </c>
      <c r="D34" s="28" t="s">
        <v>877</v>
      </c>
      <c r="E34" s="40">
        <v>0.88000000000000012</v>
      </c>
      <c r="F34" s="29" t="s">
        <v>1167</v>
      </c>
      <c r="H34" s="29"/>
      <c r="J34" s="30">
        <v>173765</v>
      </c>
      <c r="K34" s="31"/>
      <c r="N34" s="25"/>
      <c r="O34" s="25"/>
      <c r="P34" s="25"/>
      <c r="Q34" s="25"/>
      <c r="R34" s="25"/>
      <c r="S34" s="25"/>
      <c r="T34" s="25"/>
      <c r="U34" s="25"/>
      <c r="V34" s="25"/>
      <c r="W34" s="33"/>
      <c r="X34" s="33"/>
      <c r="Y34" s="33"/>
      <c r="Z34" s="33"/>
      <c r="AB34" s="33"/>
      <c r="AC34" s="33"/>
      <c r="AD34" s="33" t="s">
        <v>1168</v>
      </c>
    </row>
    <row r="35" spans="1:30" x14ac:dyDescent="0.25">
      <c r="A35" s="28">
        <v>3</v>
      </c>
      <c r="B35" t="s">
        <v>1158</v>
      </c>
      <c r="C35" t="s">
        <v>1169</v>
      </c>
      <c r="D35" s="28" t="s">
        <v>877</v>
      </c>
      <c r="E35" s="40">
        <v>2.0499999999999998</v>
      </c>
      <c r="F35" s="29" t="s">
        <v>1170</v>
      </c>
      <c r="H35" s="29"/>
      <c r="J35" s="30">
        <v>347415</v>
      </c>
      <c r="K35" s="31"/>
      <c r="M35" s="32"/>
      <c r="N35" s="25"/>
      <c r="O35" s="25"/>
      <c r="P35" s="25"/>
      <c r="Q35" s="25"/>
      <c r="R35" s="25"/>
      <c r="S35" s="25"/>
      <c r="T35" s="25"/>
      <c r="U35" s="25"/>
      <c r="V35" s="25"/>
      <c r="W35" s="33"/>
      <c r="X35" s="33"/>
      <c r="Y35" s="33"/>
      <c r="Z35" s="33"/>
      <c r="AB35" s="33"/>
      <c r="AC35" s="33"/>
      <c r="AD35" s="33" t="s">
        <v>1171</v>
      </c>
    </row>
    <row r="36" spans="1:30" x14ac:dyDescent="0.25">
      <c r="A36" s="28">
        <v>3</v>
      </c>
      <c r="B36" t="s">
        <v>1147</v>
      </c>
      <c r="C36" t="s">
        <v>1109</v>
      </c>
      <c r="D36" s="28" t="s">
        <v>877</v>
      </c>
      <c r="E36" s="40">
        <v>1.0599999999999996</v>
      </c>
      <c r="F36" s="29" t="s">
        <v>1172</v>
      </c>
      <c r="H36" s="29"/>
      <c r="J36" s="30">
        <v>200560</v>
      </c>
      <c r="K36" s="31"/>
      <c r="M36" s="32"/>
      <c r="N36" s="25"/>
      <c r="O36" s="25"/>
      <c r="P36" s="25"/>
      <c r="Q36" s="25"/>
      <c r="R36" s="25"/>
      <c r="S36" s="25"/>
      <c r="T36" s="25"/>
      <c r="U36" s="25"/>
      <c r="V36" s="25"/>
      <c r="W36" s="33"/>
      <c r="X36" s="33"/>
      <c r="Y36" s="33"/>
      <c r="Z36" s="33"/>
      <c r="AB36" s="33"/>
      <c r="AC36" s="33"/>
      <c r="AD36" s="33" t="s">
        <v>1173</v>
      </c>
    </row>
    <row r="37" spans="1:30" x14ac:dyDescent="0.25">
      <c r="A37" s="28">
        <v>3</v>
      </c>
      <c r="B37" t="s">
        <v>1174</v>
      </c>
      <c r="C37" t="s">
        <v>1175</v>
      </c>
      <c r="D37" s="28" t="s">
        <v>877</v>
      </c>
      <c r="E37" s="40">
        <v>5.7</v>
      </c>
      <c r="F37" s="29" t="s">
        <v>1176</v>
      </c>
      <c r="H37" s="29"/>
      <c r="J37" s="30">
        <v>761530</v>
      </c>
      <c r="K37" s="31"/>
      <c r="N37" s="25"/>
      <c r="O37" s="25"/>
      <c r="P37" s="25"/>
      <c r="Q37" s="25"/>
      <c r="R37" s="25"/>
      <c r="S37" s="25"/>
      <c r="T37" s="25"/>
      <c r="U37" s="25"/>
      <c r="V37" s="25"/>
      <c r="W37" s="33"/>
      <c r="X37" s="33"/>
      <c r="Y37" s="33"/>
      <c r="Z37" s="33"/>
      <c r="AB37" s="33"/>
      <c r="AC37" s="33"/>
      <c r="AD37" s="33" t="s">
        <v>1177</v>
      </c>
    </row>
    <row r="38" spans="1:30" x14ac:dyDescent="0.25">
      <c r="A38" s="28">
        <v>3</v>
      </c>
      <c r="B38" t="s">
        <v>1174</v>
      </c>
      <c r="C38" t="s">
        <v>1178</v>
      </c>
      <c r="D38" s="28" t="s">
        <v>877</v>
      </c>
      <c r="E38" s="40">
        <v>3</v>
      </c>
      <c r="F38" s="29" t="s">
        <v>1179</v>
      </c>
      <c r="H38" s="29"/>
      <c r="J38" s="30">
        <v>311765</v>
      </c>
      <c r="K38" s="31"/>
      <c r="M38" s="32"/>
      <c r="N38" s="25"/>
      <c r="O38" s="25"/>
      <c r="P38" s="25"/>
      <c r="Q38" s="25"/>
      <c r="R38" s="25"/>
      <c r="S38" s="25"/>
      <c r="T38" s="25"/>
      <c r="U38" s="25"/>
      <c r="V38" s="25"/>
      <c r="W38" s="33"/>
      <c r="X38" s="33"/>
      <c r="Y38" s="33"/>
      <c r="Z38" s="33"/>
      <c r="AB38" s="33"/>
      <c r="AC38" s="33"/>
      <c r="AD38" s="33" t="s">
        <v>1180</v>
      </c>
    </row>
    <row r="39" spans="1:30" x14ac:dyDescent="0.25">
      <c r="A39" s="28">
        <v>3</v>
      </c>
      <c r="B39" t="s">
        <v>1181</v>
      </c>
      <c r="C39" t="s">
        <v>1182</v>
      </c>
      <c r="D39" s="28" t="s">
        <v>877</v>
      </c>
      <c r="E39" s="40">
        <v>3.11</v>
      </c>
      <c r="F39" s="29" t="s">
        <v>1183</v>
      </c>
      <c r="H39" s="29"/>
      <c r="J39" s="30">
        <v>461610</v>
      </c>
      <c r="K39" s="31"/>
      <c r="N39" s="25"/>
      <c r="O39" s="25"/>
      <c r="P39" s="25"/>
      <c r="Q39" s="25"/>
      <c r="R39" s="25"/>
      <c r="S39" s="25"/>
      <c r="T39" s="25"/>
      <c r="U39" s="25"/>
      <c r="V39" s="25"/>
      <c r="W39" s="33"/>
      <c r="X39" s="33"/>
      <c r="Y39" s="33"/>
      <c r="Z39" s="33"/>
      <c r="AB39" s="33"/>
      <c r="AC39" s="33"/>
      <c r="AD39" s="33" t="s">
        <v>1184</v>
      </c>
    </row>
    <row r="40" spans="1:30" x14ac:dyDescent="0.25">
      <c r="A40" s="28">
        <v>3</v>
      </c>
      <c r="B40" t="s">
        <v>1181</v>
      </c>
      <c r="C40" t="s">
        <v>565</v>
      </c>
      <c r="D40" s="28" t="s">
        <v>877</v>
      </c>
      <c r="E40" s="40">
        <v>1.42</v>
      </c>
      <c r="F40" s="29" t="s">
        <v>1185</v>
      </c>
      <c r="H40" s="29"/>
      <c r="J40" s="30">
        <v>168705</v>
      </c>
      <c r="K40" s="31"/>
      <c r="N40" s="25"/>
      <c r="O40" s="25"/>
      <c r="P40" s="25"/>
      <c r="Q40" s="25"/>
      <c r="R40" s="25"/>
      <c r="S40" s="25"/>
      <c r="T40" s="25"/>
      <c r="U40" s="25"/>
      <c r="V40" s="25"/>
      <c r="W40" s="33"/>
      <c r="X40" s="33"/>
      <c r="Y40" s="33"/>
      <c r="Z40" s="33"/>
      <c r="AB40" s="33"/>
      <c r="AC40" s="33"/>
      <c r="AD40" s="33" t="s">
        <v>1186</v>
      </c>
    </row>
    <row r="41" spans="1:30" x14ac:dyDescent="0.25">
      <c r="A41" s="28">
        <v>3</v>
      </c>
      <c r="B41" t="s">
        <v>1181</v>
      </c>
      <c r="C41" t="s">
        <v>1187</v>
      </c>
      <c r="D41" s="28" t="s">
        <v>877</v>
      </c>
      <c r="E41" s="40">
        <v>1.92</v>
      </c>
      <c r="F41" s="29" t="s">
        <v>1188</v>
      </c>
      <c r="H41" s="29"/>
      <c r="J41" s="30">
        <v>313490</v>
      </c>
      <c r="K41" s="31"/>
      <c r="M41" s="32"/>
      <c r="N41" s="25"/>
      <c r="O41" s="25"/>
      <c r="P41" s="25"/>
      <c r="Q41" s="25"/>
      <c r="R41" s="25"/>
      <c r="S41" s="25"/>
      <c r="T41" s="25"/>
      <c r="U41" s="25"/>
      <c r="V41" s="25"/>
      <c r="W41" s="33"/>
      <c r="X41" s="33"/>
      <c r="Y41" s="33"/>
      <c r="Z41" s="33"/>
      <c r="AB41" s="33"/>
      <c r="AC41" s="33"/>
      <c r="AD41" s="33" t="s">
        <v>1189</v>
      </c>
    </row>
    <row r="42" spans="1:30" x14ac:dyDescent="0.25">
      <c r="A42" s="28">
        <v>3</v>
      </c>
      <c r="B42" t="s">
        <v>1181</v>
      </c>
      <c r="C42" t="s">
        <v>1190</v>
      </c>
      <c r="D42" s="28" t="s">
        <v>877</v>
      </c>
      <c r="E42" s="40">
        <v>0.6</v>
      </c>
      <c r="F42" s="29" t="s">
        <v>1191</v>
      </c>
      <c r="H42" s="29"/>
      <c r="J42" s="30">
        <v>60145</v>
      </c>
      <c r="K42" s="31"/>
      <c r="N42" s="25"/>
      <c r="O42" s="25"/>
      <c r="P42" s="25"/>
      <c r="Q42" s="25"/>
      <c r="R42" s="25"/>
      <c r="S42" s="25"/>
      <c r="T42" s="25"/>
      <c r="U42" s="25"/>
      <c r="V42" s="25"/>
      <c r="W42" s="33"/>
      <c r="X42" s="33"/>
      <c r="Y42" s="33"/>
      <c r="Z42" s="33"/>
      <c r="AB42" s="33"/>
      <c r="AC42" s="33"/>
      <c r="AD42" s="33" t="s">
        <v>1192</v>
      </c>
    </row>
    <row r="43" spans="1:30" x14ac:dyDescent="0.25">
      <c r="A43" s="28">
        <v>3</v>
      </c>
      <c r="B43" t="s">
        <v>1181</v>
      </c>
      <c r="C43" t="s">
        <v>658</v>
      </c>
      <c r="D43" s="28" t="s">
        <v>877</v>
      </c>
      <c r="E43" s="40">
        <v>6.19</v>
      </c>
      <c r="F43" s="29" t="s">
        <v>1193</v>
      </c>
      <c r="H43" s="29"/>
      <c r="J43" s="30">
        <v>551310</v>
      </c>
      <c r="K43" s="31"/>
      <c r="N43" s="25"/>
      <c r="O43" s="25"/>
      <c r="P43" s="25"/>
      <c r="Q43" s="25"/>
      <c r="R43" s="25"/>
      <c r="S43" s="25"/>
      <c r="T43" s="25"/>
      <c r="U43" s="25"/>
      <c r="V43" s="25"/>
      <c r="W43" s="33"/>
      <c r="X43" s="33"/>
      <c r="Y43" s="33"/>
      <c r="Z43" s="33"/>
      <c r="AB43" s="33"/>
      <c r="AC43" s="33"/>
      <c r="AD43" s="33" t="s">
        <v>1194</v>
      </c>
    </row>
    <row r="44" spans="1:30" x14ac:dyDescent="0.25">
      <c r="A44" s="28">
        <v>3</v>
      </c>
      <c r="B44" t="s">
        <v>1181</v>
      </c>
      <c r="C44" t="s">
        <v>890</v>
      </c>
      <c r="D44" s="28" t="s">
        <v>877</v>
      </c>
      <c r="E44" s="40">
        <v>1</v>
      </c>
      <c r="F44" s="29" t="s">
        <v>1195</v>
      </c>
      <c r="H44" s="29"/>
      <c r="J44" s="30">
        <v>118795</v>
      </c>
      <c r="K44" s="31"/>
      <c r="N44" s="25"/>
      <c r="O44" s="25"/>
      <c r="P44" s="25"/>
      <c r="Q44" s="25"/>
      <c r="R44" s="25"/>
      <c r="S44" s="25"/>
      <c r="T44" s="25"/>
      <c r="U44" s="25"/>
      <c r="V44" s="25"/>
      <c r="W44" s="33"/>
      <c r="X44" s="33"/>
      <c r="Y44" s="33"/>
      <c r="Z44" s="33"/>
      <c r="AB44" s="33"/>
      <c r="AC44" s="33"/>
      <c r="AD44" s="33" t="s">
        <v>1196</v>
      </c>
    </row>
    <row r="45" spans="1:30" x14ac:dyDescent="0.25">
      <c r="A45" s="28">
        <v>3</v>
      </c>
      <c r="B45" t="s">
        <v>1181</v>
      </c>
      <c r="C45" t="s">
        <v>1197</v>
      </c>
      <c r="D45" s="28" t="s">
        <v>877</v>
      </c>
      <c r="E45" s="40">
        <v>0.12</v>
      </c>
      <c r="F45" s="29" t="s">
        <v>1198</v>
      </c>
      <c r="H45" s="29"/>
      <c r="J45" s="30">
        <v>33580</v>
      </c>
      <c r="K45" s="31"/>
      <c r="N45" s="25"/>
      <c r="O45" s="25"/>
      <c r="P45" s="25"/>
      <c r="Q45" s="25"/>
      <c r="R45" s="25"/>
      <c r="S45" s="25"/>
      <c r="T45" s="25"/>
      <c r="U45" s="25"/>
      <c r="V45" s="25"/>
      <c r="W45" s="33"/>
      <c r="X45" s="33"/>
      <c r="Y45" s="33"/>
      <c r="Z45" s="33"/>
      <c r="AB45" s="33"/>
      <c r="AC45" s="33"/>
      <c r="AD45" s="33" t="s">
        <v>1199</v>
      </c>
    </row>
    <row r="46" spans="1:30" x14ac:dyDescent="0.25">
      <c r="A46" s="28">
        <v>3</v>
      </c>
      <c r="B46" t="s">
        <v>1181</v>
      </c>
      <c r="C46" t="s">
        <v>1200</v>
      </c>
      <c r="D46" s="28" t="s">
        <v>877</v>
      </c>
      <c r="E46" s="40">
        <v>0.2</v>
      </c>
      <c r="F46" s="29" t="s">
        <v>1201</v>
      </c>
      <c r="H46" s="29"/>
      <c r="J46" s="30">
        <v>55660</v>
      </c>
      <c r="K46" s="31"/>
      <c r="M46" s="32"/>
      <c r="N46" s="25"/>
      <c r="O46" s="25"/>
      <c r="P46" s="25"/>
      <c r="Q46" s="25"/>
      <c r="R46" s="25"/>
      <c r="S46" s="25"/>
      <c r="T46" s="25"/>
      <c r="U46" s="25"/>
      <c r="V46" s="25"/>
      <c r="W46" s="33"/>
      <c r="X46" s="33"/>
      <c r="Y46" s="33"/>
      <c r="Z46" s="33"/>
      <c r="AB46" s="33"/>
      <c r="AC46" s="33"/>
      <c r="AD46" s="33" t="s">
        <v>1202</v>
      </c>
    </row>
    <row r="47" spans="1:30" x14ac:dyDescent="0.25">
      <c r="A47" s="28">
        <v>3</v>
      </c>
      <c r="B47" t="s">
        <v>1181</v>
      </c>
      <c r="C47" t="s">
        <v>1203</v>
      </c>
      <c r="D47" s="28" t="s">
        <v>877</v>
      </c>
      <c r="E47" s="40">
        <v>0.42</v>
      </c>
      <c r="F47" s="29" t="s">
        <v>1204</v>
      </c>
      <c r="H47" s="29"/>
      <c r="J47" s="30">
        <v>93610</v>
      </c>
      <c r="K47" s="31"/>
      <c r="N47" s="25"/>
      <c r="O47" s="25"/>
      <c r="P47" s="25"/>
      <c r="Q47" s="25"/>
      <c r="R47" s="25"/>
      <c r="S47" s="25"/>
      <c r="T47" s="25"/>
      <c r="U47" s="25"/>
      <c r="V47" s="25"/>
      <c r="W47" s="33"/>
      <c r="X47" s="33"/>
      <c r="Y47" s="33"/>
      <c r="Z47" s="33"/>
      <c r="AB47" s="33"/>
      <c r="AC47" s="33"/>
      <c r="AD47" s="33" t="s">
        <v>1205</v>
      </c>
    </row>
    <row r="48" spans="1:30" x14ac:dyDescent="0.25">
      <c r="A48" s="28">
        <v>3</v>
      </c>
      <c r="B48" t="s">
        <v>1181</v>
      </c>
      <c r="C48" t="s">
        <v>663</v>
      </c>
      <c r="D48" s="28" t="s">
        <v>877</v>
      </c>
      <c r="E48" s="40">
        <v>4.51</v>
      </c>
      <c r="F48" s="29" t="s">
        <v>1206</v>
      </c>
      <c r="H48" s="29"/>
      <c r="J48" s="30">
        <v>635950</v>
      </c>
      <c r="K48" s="31"/>
      <c r="M48" s="32"/>
      <c r="N48" s="25"/>
      <c r="O48" s="25"/>
      <c r="P48" s="25"/>
      <c r="Q48" s="25"/>
      <c r="R48" s="25"/>
      <c r="S48" s="25"/>
      <c r="T48" s="25"/>
      <c r="U48" s="25"/>
      <c r="V48" s="25"/>
      <c r="W48" s="33"/>
      <c r="X48" s="33"/>
      <c r="Y48" s="33"/>
      <c r="Z48" s="33"/>
      <c r="AB48" s="33"/>
      <c r="AC48" s="33"/>
      <c r="AD48" s="33" t="s">
        <v>1207</v>
      </c>
    </row>
    <row r="49" spans="1:30" x14ac:dyDescent="0.25">
      <c r="A49" s="28">
        <v>3</v>
      </c>
      <c r="B49" t="s">
        <v>1181</v>
      </c>
      <c r="C49" t="s">
        <v>1208</v>
      </c>
      <c r="D49" s="28" t="s">
        <v>877</v>
      </c>
      <c r="E49" s="40">
        <v>0.68</v>
      </c>
      <c r="F49" s="29" t="s">
        <v>1209</v>
      </c>
      <c r="H49" s="29"/>
      <c r="J49" s="30">
        <v>80845</v>
      </c>
      <c r="K49" s="31"/>
      <c r="N49" s="25"/>
      <c r="O49" s="25"/>
      <c r="P49" s="25"/>
      <c r="Q49" s="25"/>
      <c r="R49" s="25"/>
      <c r="S49" s="25"/>
      <c r="T49" s="25"/>
      <c r="U49" s="25"/>
      <c r="V49" s="25"/>
      <c r="W49" s="33"/>
      <c r="X49" s="33"/>
      <c r="Y49" s="33"/>
      <c r="Z49" s="33"/>
      <c r="AB49" s="33"/>
      <c r="AC49" s="33"/>
      <c r="AD49" s="33" t="s">
        <v>1210</v>
      </c>
    </row>
    <row r="50" spans="1:30" x14ac:dyDescent="0.25">
      <c r="A50" s="28">
        <v>3</v>
      </c>
      <c r="B50" t="s">
        <v>1211</v>
      </c>
      <c r="C50" t="s">
        <v>1212</v>
      </c>
      <c r="D50" s="28" t="s">
        <v>877</v>
      </c>
      <c r="E50" s="40">
        <v>0.63</v>
      </c>
      <c r="F50" s="29" t="s">
        <v>1213</v>
      </c>
      <c r="H50" s="29"/>
      <c r="J50" s="30">
        <v>74865</v>
      </c>
      <c r="K50" s="31"/>
      <c r="M50" s="32"/>
      <c r="N50" s="25"/>
      <c r="O50" s="25"/>
      <c r="P50" s="25"/>
      <c r="Q50" s="25"/>
      <c r="R50" s="25"/>
      <c r="S50" s="25"/>
      <c r="T50" s="25"/>
      <c r="U50" s="25"/>
      <c r="V50" s="25"/>
      <c r="W50" s="33"/>
      <c r="X50" s="33"/>
      <c r="Y50" s="33"/>
      <c r="Z50" s="33"/>
      <c r="AB50" s="33"/>
      <c r="AC50" s="33"/>
      <c r="AD50" s="33" t="s">
        <v>1214</v>
      </c>
    </row>
    <row r="51" spans="1:30" x14ac:dyDescent="0.25">
      <c r="A51" s="28">
        <v>3</v>
      </c>
      <c r="B51" t="s">
        <v>1181</v>
      </c>
      <c r="C51" t="s">
        <v>1215</v>
      </c>
      <c r="D51" s="28" t="s">
        <v>877</v>
      </c>
      <c r="E51" s="40">
        <v>2.95</v>
      </c>
      <c r="F51" s="29" t="s">
        <v>1216</v>
      </c>
      <c r="H51" s="29"/>
      <c r="J51" s="30">
        <v>437920</v>
      </c>
      <c r="K51" s="31"/>
      <c r="M51" s="32"/>
      <c r="N51" s="25"/>
      <c r="O51" s="25"/>
      <c r="P51" s="25"/>
      <c r="Q51" s="25"/>
      <c r="R51" s="25"/>
      <c r="S51" s="25"/>
      <c r="T51" s="25"/>
      <c r="U51" s="25"/>
      <c r="V51" s="25"/>
      <c r="W51" s="33"/>
      <c r="X51" s="33"/>
      <c r="Y51" s="33"/>
      <c r="Z51" s="33"/>
      <c r="AB51" s="33"/>
      <c r="AC51" s="33"/>
      <c r="AD51" s="33" t="s">
        <v>1217</v>
      </c>
    </row>
    <row r="52" spans="1:30" x14ac:dyDescent="0.25">
      <c r="A52" s="28">
        <v>3</v>
      </c>
      <c r="B52" t="s">
        <v>1181</v>
      </c>
      <c r="C52" t="s">
        <v>1218</v>
      </c>
      <c r="D52" s="28" t="s">
        <v>877</v>
      </c>
      <c r="E52" s="40">
        <v>1.7700000000000005</v>
      </c>
      <c r="F52" s="29" t="s">
        <v>1219</v>
      </c>
      <c r="H52" s="29"/>
      <c r="J52" s="30">
        <v>216775</v>
      </c>
      <c r="K52" s="31"/>
      <c r="M52" s="32"/>
      <c r="N52" s="45"/>
      <c r="O52" s="25"/>
      <c r="P52" s="25"/>
      <c r="Q52" s="25"/>
      <c r="R52" s="25"/>
      <c r="S52" s="25"/>
      <c r="T52" s="25"/>
      <c r="U52" s="25"/>
      <c r="V52" s="25"/>
      <c r="W52" s="33"/>
      <c r="X52" s="33"/>
      <c r="Y52" s="33"/>
      <c r="Z52" s="33"/>
      <c r="AB52" s="33"/>
      <c r="AC52" s="33"/>
      <c r="AD52" s="33" t="s">
        <v>1220</v>
      </c>
    </row>
    <row r="53" spans="1:30" ht="15.75" x14ac:dyDescent="0.25">
      <c r="D53" s="37"/>
      <c r="E53" s="40">
        <f>SUM(E2:E52)</f>
        <v>119.02000000000001</v>
      </c>
      <c r="F53" s="29"/>
      <c r="G53" s="36"/>
      <c r="H53" s="29"/>
      <c r="J53" s="30"/>
      <c r="K53" s="31"/>
      <c r="M53" s="32"/>
      <c r="N53" s="38"/>
      <c r="O53" s="25"/>
      <c r="P53" s="25"/>
      <c r="Q53" s="25"/>
      <c r="R53" s="25"/>
      <c r="S53" s="25"/>
      <c r="T53" s="25"/>
      <c r="U53" s="25"/>
      <c r="V53" s="25"/>
      <c r="W53" s="33"/>
      <c r="X53" s="33"/>
      <c r="Y53" s="33"/>
      <c r="Z53" s="33"/>
      <c r="AB53" s="33"/>
      <c r="AC53" s="33"/>
      <c r="AD53" s="33"/>
    </row>
  </sheetData>
  <pageMargins left="0.7" right="0.7" top="0.75" bottom="0.75" header="0.3" footer="0.3"/>
  <pageSetup scale="95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3FBCD-A4E9-47B7-B6AA-762069F83E87}">
  <sheetPr>
    <pageSetUpPr fitToPage="1"/>
  </sheetPr>
  <dimension ref="A1:AJ81"/>
  <sheetViews>
    <sheetView topLeftCell="A48" zoomScale="85" zoomScaleNormal="85" workbookViewId="0">
      <selection activeCell="D87" sqref="D87"/>
    </sheetView>
  </sheetViews>
  <sheetFormatPr defaultRowHeight="15" x14ac:dyDescent="0.25"/>
  <cols>
    <col min="1" max="2" width="11.85546875" style="28" bestFit="1" customWidth="1"/>
    <col min="3" max="3" width="11.28515625" style="28" bestFit="1" customWidth="1"/>
    <col min="4" max="4" width="10.85546875" style="28" bestFit="1" customWidth="1"/>
    <col min="5" max="5" width="11.5703125" style="28" bestFit="1" customWidth="1"/>
    <col min="6" max="6" width="45.5703125" style="28" bestFit="1" customWidth="1"/>
    <col min="7" max="7" width="21" style="28" hidden="1" customWidth="1"/>
    <col min="8" max="8" width="16.7109375" style="28" hidden="1" customWidth="1"/>
    <col min="9" max="9" width="16.28515625" style="28" hidden="1" customWidth="1"/>
    <col min="10" max="10" width="17.7109375" style="28" bestFit="1" customWidth="1"/>
    <col min="11" max="11" width="14.28515625" style="28" hidden="1" customWidth="1"/>
    <col min="12" max="12" width="18.5703125" style="28" hidden="1" customWidth="1"/>
    <col min="13" max="13" width="19.28515625" style="32" hidden="1" customWidth="1"/>
    <col min="14" max="15" width="17.85546875" style="28" hidden="1" customWidth="1"/>
    <col min="16" max="16" width="14.5703125" style="28" hidden="1" customWidth="1"/>
    <col min="17" max="17" width="15.28515625" style="28" hidden="1" customWidth="1"/>
    <col min="18" max="18" width="16.42578125" style="28" hidden="1" customWidth="1"/>
    <col min="19" max="19" width="14" style="28" hidden="1" customWidth="1"/>
    <col min="20" max="22" width="17.28515625" style="28" hidden="1" customWidth="1"/>
    <col min="23" max="23" width="13.7109375" style="28" hidden="1" customWidth="1"/>
    <col min="24" max="24" width="16" style="28" hidden="1" customWidth="1"/>
    <col min="25" max="25" width="15.7109375" style="28" hidden="1" customWidth="1"/>
    <col min="26" max="26" width="16" style="28" hidden="1" customWidth="1"/>
    <col min="27" max="27" width="12.5703125" style="28" hidden="1" customWidth="1"/>
    <col min="28" max="28" width="13.7109375" style="28" hidden="1" customWidth="1"/>
    <col min="29" max="29" width="125.5703125" style="28" hidden="1" customWidth="1"/>
    <col min="30" max="30" width="20.42578125" style="28" customWidth="1"/>
    <col min="31" max="31" width="14" style="28" hidden="1" customWidth="1"/>
    <col min="32" max="32" width="12.28515625" style="28" hidden="1" customWidth="1"/>
    <col min="33" max="34" width="9.140625" style="28" customWidth="1"/>
    <col min="35" max="16384" width="9.140625" style="28"/>
  </cols>
  <sheetData>
    <row r="1" spans="1:36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6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26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1" t="s">
        <v>28</v>
      </c>
      <c r="AD1" s="39" t="s">
        <v>613</v>
      </c>
      <c r="AE1" s="27" t="s">
        <v>873</v>
      </c>
      <c r="AF1" s="27" t="s">
        <v>874</v>
      </c>
    </row>
    <row r="2" spans="1:36" x14ac:dyDescent="0.25">
      <c r="A2" s="28">
        <v>4</v>
      </c>
      <c r="B2" s="28" t="s">
        <v>875</v>
      </c>
      <c r="C2" s="28" t="s">
        <v>876</v>
      </c>
      <c r="D2" s="28" t="s">
        <v>877</v>
      </c>
      <c r="E2" s="40">
        <v>1.1299999999999999</v>
      </c>
      <c r="F2" s="28" t="s">
        <v>878</v>
      </c>
      <c r="I2" s="28" t="s">
        <v>879</v>
      </c>
      <c r="J2" s="41">
        <v>125000</v>
      </c>
      <c r="K2" s="42"/>
      <c r="N2" s="32"/>
      <c r="O2" s="32"/>
      <c r="P2" s="32"/>
      <c r="Q2" s="32"/>
      <c r="R2" s="32"/>
      <c r="S2" s="32"/>
      <c r="T2" s="32"/>
      <c r="U2" s="32"/>
      <c r="V2" s="32"/>
      <c r="W2" s="43"/>
      <c r="X2" s="43"/>
      <c r="Y2" s="43"/>
      <c r="Z2" s="43"/>
      <c r="AB2" s="43"/>
      <c r="AC2" s="43"/>
      <c r="AD2" s="43" t="s">
        <v>880</v>
      </c>
      <c r="AE2" s="40">
        <v>0</v>
      </c>
      <c r="AF2" s="40">
        <v>1.1299999999999999</v>
      </c>
      <c r="AJ2" s="43"/>
    </row>
    <row r="3" spans="1:36" x14ac:dyDescent="0.25">
      <c r="A3" s="28">
        <v>4</v>
      </c>
      <c r="B3" s="28" t="s">
        <v>875</v>
      </c>
      <c r="C3" s="28" t="s">
        <v>389</v>
      </c>
      <c r="D3" s="28" t="s">
        <v>877</v>
      </c>
      <c r="E3" s="40">
        <v>0.80999999999999983</v>
      </c>
      <c r="F3" s="28" t="s">
        <v>1831</v>
      </c>
      <c r="I3" s="28" t="s">
        <v>879</v>
      </c>
      <c r="J3" s="41">
        <v>230000</v>
      </c>
      <c r="K3" s="42"/>
      <c r="N3" s="32"/>
      <c r="O3" s="32"/>
      <c r="P3" s="32"/>
      <c r="Q3" s="32"/>
      <c r="R3" s="32"/>
      <c r="S3" s="32"/>
      <c r="T3" s="32"/>
      <c r="U3" s="32"/>
      <c r="V3" s="32"/>
      <c r="W3" s="43"/>
      <c r="X3" s="43"/>
      <c r="Y3" s="43"/>
      <c r="Z3" s="43"/>
      <c r="AB3" s="43"/>
      <c r="AC3" s="43"/>
      <c r="AD3" s="43" t="s">
        <v>881</v>
      </c>
      <c r="AE3" s="40">
        <v>1.49</v>
      </c>
      <c r="AF3" s="40">
        <v>2.2999999999999998</v>
      </c>
    </row>
    <row r="4" spans="1:36" x14ac:dyDescent="0.25">
      <c r="A4" s="28">
        <v>4</v>
      </c>
      <c r="B4" s="28" t="s">
        <v>875</v>
      </c>
      <c r="C4" s="28" t="s">
        <v>1832</v>
      </c>
      <c r="D4" s="28" t="s">
        <v>877</v>
      </c>
      <c r="E4" s="40">
        <v>0.63</v>
      </c>
      <c r="F4" s="28" t="s">
        <v>1833</v>
      </c>
      <c r="J4" s="41"/>
      <c r="K4" s="42"/>
      <c r="N4" s="45"/>
      <c r="O4" s="32"/>
      <c r="P4" s="32"/>
      <c r="Q4" s="32"/>
      <c r="R4" s="32"/>
      <c r="S4" s="32"/>
      <c r="T4" s="32"/>
      <c r="U4" s="32"/>
      <c r="V4" s="32"/>
      <c r="W4" s="43"/>
      <c r="X4" s="43"/>
      <c r="Y4" s="43"/>
      <c r="Z4" s="43"/>
      <c r="AB4" s="43"/>
      <c r="AC4" s="43"/>
      <c r="AD4" s="43" t="s">
        <v>1834</v>
      </c>
      <c r="AE4" s="40">
        <v>0</v>
      </c>
      <c r="AF4" s="40">
        <v>0.63</v>
      </c>
    </row>
    <row r="5" spans="1:36" x14ac:dyDescent="0.25">
      <c r="A5" s="28">
        <v>4</v>
      </c>
      <c r="B5" s="28" t="s">
        <v>875</v>
      </c>
      <c r="C5" s="28" t="s">
        <v>429</v>
      </c>
      <c r="D5" s="28" t="s">
        <v>877</v>
      </c>
      <c r="E5" s="40">
        <v>2.9</v>
      </c>
      <c r="F5" s="28" t="s">
        <v>882</v>
      </c>
      <c r="I5" s="28" t="s">
        <v>879</v>
      </c>
      <c r="J5" s="41">
        <v>475000</v>
      </c>
      <c r="K5" s="42"/>
      <c r="N5" s="32"/>
      <c r="O5" s="32"/>
      <c r="P5" s="32"/>
      <c r="Q5" s="32"/>
      <c r="R5" s="32"/>
      <c r="S5" s="32"/>
      <c r="T5" s="32"/>
      <c r="U5" s="32"/>
      <c r="V5" s="32"/>
      <c r="W5" s="43"/>
      <c r="X5" s="43"/>
      <c r="Y5" s="43"/>
      <c r="Z5" s="43"/>
      <c r="AB5" s="43"/>
      <c r="AC5" s="43"/>
      <c r="AD5" s="43" t="s">
        <v>883</v>
      </c>
      <c r="AE5" s="40">
        <v>0</v>
      </c>
      <c r="AF5" s="40">
        <v>2.9</v>
      </c>
    </row>
    <row r="6" spans="1:36" x14ac:dyDescent="0.25">
      <c r="A6" s="28">
        <v>4</v>
      </c>
      <c r="B6" s="28" t="s">
        <v>875</v>
      </c>
      <c r="C6" s="28" t="s">
        <v>884</v>
      </c>
      <c r="D6" s="28" t="s">
        <v>877</v>
      </c>
      <c r="E6" s="40">
        <v>0.9700000000000002</v>
      </c>
      <c r="F6" s="28" t="s">
        <v>885</v>
      </c>
      <c r="I6" s="28" t="s">
        <v>879</v>
      </c>
      <c r="J6" s="41">
        <v>165000</v>
      </c>
      <c r="K6" s="42"/>
      <c r="N6" s="32"/>
      <c r="O6" s="32"/>
      <c r="P6" s="32"/>
      <c r="Q6" s="32"/>
      <c r="R6" s="32"/>
      <c r="S6" s="32"/>
      <c r="T6" s="32"/>
      <c r="U6" s="32"/>
      <c r="V6" s="32"/>
      <c r="W6" s="43"/>
      <c r="X6" s="43"/>
      <c r="Y6" s="43"/>
      <c r="Z6" s="43"/>
      <c r="AB6" s="43"/>
      <c r="AC6" s="43"/>
      <c r="AD6" s="43" t="s">
        <v>886</v>
      </c>
      <c r="AE6" s="40">
        <v>2.5</v>
      </c>
      <c r="AF6" s="40">
        <v>3.47</v>
      </c>
    </row>
    <row r="7" spans="1:36" x14ac:dyDescent="0.25">
      <c r="A7" s="28">
        <v>4</v>
      </c>
      <c r="B7" s="28" t="s">
        <v>875</v>
      </c>
      <c r="C7" s="28" t="s">
        <v>887</v>
      </c>
      <c r="D7" s="28" t="s">
        <v>877</v>
      </c>
      <c r="E7" s="40">
        <v>5.49</v>
      </c>
      <c r="F7" s="28" t="s">
        <v>888</v>
      </c>
      <c r="I7" s="28" t="s">
        <v>35</v>
      </c>
      <c r="J7" s="41">
        <v>1240000</v>
      </c>
      <c r="K7" s="42"/>
      <c r="N7" s="32"/>
      <c r="O7" s="32"/>
      <c r="P7" s="32"/>
      <c r="Q7" s="32"/>
      <c r="R7" s="32"/>
      <c r="S7" s="32"/>
      <c r="T7" s="32"/>
      <c r="U7" s="32"/>
      <c r="V7" s="32"/>
      <c r="W7" s="43"/>
      <c r="X7" s="43"/>
      <c r="Y7" s="43"/>
      <c r="Z7" s="43"/>
      <c r="AB7" s="43"/>
      <c r="AC7" s="43"/>
      <c r="AD7" s="43" t="s">
        <v>889</v>
      </c>
      <c r="AE7" s="40">
        <v>0</v>
      </c>
      <c r="AF7" s="40">
        <v>5.49</v>
      </c>
    </row>
    <row r="8" spans="1:36" x14ac:dyDescent="0.25">
      <c r="A8" s="28">
        <v>4</v>
      </c>
      <c r="B8" s="28" t="s">
        <v>875</v>
      </c>
      <c r="C8" s="28" t="s">
        <v>890</v>
      </c>
      <c r="D8" s="28" t="s">
        <v>877</v>
      </c>
      <c r="E8" s="40">
        <v>0.31</v>
      </c>
      <c r="F8" s="28" t="s">
        <v>891</v>
      </c>
      <c r="I8" s="28" t="s">
        <v>35</v>
      </c>
      <c r="J8" s="41">
        <v>60000</v>
      </c>
      <c r="K8" s="42"/>
      <c r="N8" s="32"/>
      <c r="O8" s="32"/>
      <c r="P8" s="32"/>
      <c r="Q8" s="32"/>
      <c r="R8" s="32"/>
      <c r="S8" s="32"/>
      <c r="T8" s="32"/>
      <c r="U8" s="32"/>
      <c r="V8" s="32"/>
      <c r="W8" s="43"/>
      <c r="X8" s="43"/>
      <c r="Y8" s="43"/>
      <c r="Z8" s="43"/>
      <c r="AB8" s="43"/>
      <c r="AC8" s="43"/>
      <c r="AD8" s="43" t="s">
        <v>892</v>
      </c>
      <c r="AE8" s="40">
        <v>0</v>
      </c>
      <c r="AF8" s="40">
        <v>0.31</v>
      </c>
    </row>
    <row r="9" spans="1:36" x14ac:dyDescent="0.25">
      <c r="A9" s="28">
        <v>4</v>
      </c>
      <c r="B9" s="28" t="s">
        <v>875</v>
      </c>
      <c r="C9" s="28" t="s">
        <v>887</v>
      </c>
      <c r="D9" s="28" t="s">
        <v>877</v>
      </c>
      <c r="E9" s="40">
        <v>0.84999999999999787</v>
      </c>
      <c r="F9" s="28" t="s">
        <v>888</v>
      </c>
      <c r="I9" s="28" t="s">
        <v>35</v>
      </c>
      <c r="J9" s="41">
        <v>200000</v>
      </c>
      <c r="K9" s="42"/>
      <c r="N9" s="32"/>
      <c r="O9" s="32"/>
      <c r="P9" s="32"/>
      <c r="Q9" s="32"/>
      <c r="R9" s="32"/>
      <c r="S9" s="32"/>
      <c r="T9" s="32"/>
      <c r="U9" s="32"/>
      <c r="V9" s="32"/>
      <c r="W9" s="43"/>
      <c r="X9" s="43"/>
      <c r="Y9" s="43"/>
      <c r="Z9" s="43"/>
      <c r="AB9" s="43"/>
      <c r="AC9" s="43"/>
      <c r="AD9" s="43" t="s">
        <v>893</v>
      </c>
      <c r="AE9" s="40">
        <v>18.78</v>
      </c>
      <c r="AF9" s="40">
        <v>19.63</v>
      </c>
    </row>
    <row r="10" spans="1:36" x14ac:dyDescent="0.25">
      <c r="A10" s="28">
        <v>4</v>
      </c>
      <c r="B10" s="28" t="s">
        <v>894</v>
      </c>
      <c r="C10" s="28" t="s">
        <v>895</v>
      </c>
      <c r="D10" s="28" t="s">
        <v>877</v>
      </c>
      <c r="E10" s="40">
        <v>0.25</v>
      </c>
      <c r="F10" s="28" t="s">
        <v>896</v>
      </c>
      <c r="I10" s="44" t="s">
        <v>879</v>
      </c>
      <c r="J10" s="41">
        <v>60000</v>
      </c>
      <c r="K10" s="42"/>
      <c r="N10" s="32"/>
      <c r="O10" s="32"/>
      <c r="P10" s="32"/>
      <c r="Q10" s="32"/>
      <c r="R10" s="32"/>
      <c r="S10" s="32"/>
      <c r="T10" s="32"/>
      <c r="U10" s="32"/>
      <c r="V10" s="32"/>
      <c r="W10" s="43"/>
      <c r="X10" s="43"/>
      <c r="Y10" s="43"/>
      <c r="Z10" s="43"/>
      <c r="AB10" s="43"/>
      <c r="AC10" s="43"/>
      <c r="AD10" s="43" t="s">
        <v>897</v>
      </c>
      <c r="AE10" s="40">
        <v>0</v>
      </c>
      <c r="AF10" s="40">
        <v>0.25</v>
      </c>
    </row>
    <row r="11" spans="1:36" x14ac:dyDescent="0.25">
      <c r="A11" s="28">
        <v>4</v>
      </c>
      <c r="B11" s="28" t="s">
        <v>894</v>
      </c>
      <c r="C11" s="28" t="s">
        <v>898</v>
      </c>
      <c r="E11" s="40">
        <v>0.12</v>
      </c>
      <c r="F11" s="28" t="s">
        <v>899</v>
      </c>
      <c r="I11" s="44"/>
      <c r="J11" s="41"/>
      <c r="K11" s="42"/>
      <c r="N11" s="32"/>
      <c r="O11" s="32"/>
      <c r="P11" s="32"/>
      <c r="Q11" s="32"/>
      <c r="R11" s="32"/>
      <c r="S11" s="32"/>
      <c r="T11" s="32"/>
      <c r="U11" s="32"/>
      <c r="V11" s="32"/>
      <c r="W11" s="43"/>
      <c r="X11" s="43"/>
      <c r="Y11" s="43"/>
      <c r="Z11" s="43"/>
      <c r="AB11" s="43"/>
      <c r="AC11" s="43"/>
      <c r="AD11" s="43" t="s">
        <v>900</v>
      </c>
      <c r="AE11" s="40">
        <v>0</v>
      </c>
      <c r="AF11" s="40">
        <v>0.12</v>
      </c>
    </row>
    <row r="12" spans="1:36" x14ac:dyDescent="0.25">
      <c r="A12" s="28">
        <v>4</v>
      </c>
      <c r="B12" s="28" t="s">
        <v>894</v>
      </c>
      <c r="C12" s="28" t="s">
        <v>901</v>
      </c>
      <c r="E12" s="40">
        <v>0.1</v>
      </c>
      <c r="F12" s="28" t="s">
        <v>902</v>
      </c>
      <c r="I12" s="44"/>
      <c r="J12" s="41"/>
      <c r="K12" s="42"/>
      <c r="N12" s="32"/>
      <c r="O12" s="32"/>
      <c r="P12" s="32"/>
      <c r="Q12" s="32"/>
      <c r="R12" s="32"/>
      <c r="S12" s="32"/>
      <c r="T12" s="32"/>
      <c r="U12" s="32"/>
      <c r="V12" s="32"/>
      <c r="W12" s="43"/>
      <c r="X12" s="43"/>
      <c r="Y12" s="43"/>
      <c r="Z12" s="43"/>
      <c r="AB12" s="43"/>
      <c r="AC12" s="43"/>
      <c r="AD12" s="43" t="s">
        <v>903</v>
      </c>
      <c r="AE12" s="40">
        <v>0</v>
      </c>
      <c r="AF12" s="40">
        <v>0.1</v>
      </c>
    </row>
    <row r="13" spans="1:36" x14ac:dyDescent="0.25">
      <c r="A13" s="28">
        <v>4</v>
      </c>
      <c r="B13" s="28" t="s">
        <v>894</v>
      </c>
      <c r="C13" s="28" t="s">
        <v>904</v>
      </c>
      <c r="E13" s="40">
        <v>0.06</v>
      </c>
      <c r="F13" s="28" t="s">
        <v>905</v>
      </c>
      <c r="I13" s="44"/>
      <c r="J13" s="41"/>
      <c r="K13" s="42"/>
      <c r="N13" s="32"/>
      <c r="O13" s="32"/>
      <c r="P13" s="32"/>
      <c r="Q13" s="32"/>
      <c r="R13" s="32"/>
      <c r="S13" s="32"/>
      <c r="T13" s="32"/>
      <c r="U13" s="32"/>
      <c r="V13" s="32"/>
      <c r="W13" s="43"/>
      <c r="X13" s="43"/>
      <c r="Y13" s="43"/>
      <c r="Z13" s="43"/>
      <c r="AB13" s="43"/>
      <c r="AC13" s="43"/>
      <c r="AD13" s="43" t="s">
        <v>906</v>
      </c>
      <c r="AE13" s="40">
        <v>0</v>
      </c>
      <c r="AF13" s="40">
        <v>0.06</v>
      </c>
    </row>
    <row r="14" spans="1:36" x14ac:dyDescent="0.25">
      <c r="A14" s="28">
        <v>4</v>
      </c>
      <c r="B14" s="28" t="s">
        <v>894</v>
      </c>
      <c r="C14" s="28" t="s">
        <v>907</v>
      </c>
      <c r="E14" s="40">
        <v>0.04</v>
      </c>
      <c r="F14" s="28" t="s">
        <v>908</v>
      </c>
      <c r="I14" s="44"/>
      <c r="J14" s="41"/>
      <c r="K14" s="42"/>
      <c r="N14" s="32"/>
      <c r="O14" s="32"/>
      <c r="P14" s="32"/>
      <c r="Q14" s="32"/>
      <c r="R14" s="32"/>
      <c r="S14" s="32"/>
      <c r="T14" s="32"/>
      <c r="U14" s="32"/>
      <c r="V14" s="32"/>
      <c r="W14" s="43"/>
      <c r="X14" s="43"/>
      <c r="Y14" s="43"/>
      <c r="Z14" s="43"/>
      <c r="AB14" s="43"/>
      <c r="AC14" s="43"/>
      <c r="AD14" s="43" t="s">
        <v>909</v>
      </c>
      <c r="AE14" s="40">
        <v>0</v>
      </c>
      <c r="AF14" s="40">
        <v>0.04</v>
      </c>
    </row>
    <row r="15" spans="1:36" x14ac:dyDescent="0.25">
      <c r="A15" s="28">
        <v>4</v>
      </c>
      <c r="B15" s="28" t="s">
        <v>894</v>
      </c>
      <c r="C15" s="28" t="s">
        <v>910</v>
      </c>
      <c r="E15" s="40">
        <v>7.0000000000000007E-2</v>
      </c>
      <c r="F15" s="28" t="s">
        <v>911</v>
      </c>
      <c r="I15" s="44"/>
      <c r="J15" s="41"/>
      <c r="K15" s="42"/>
      <c r="N15" s="32"/>
      <c r="O15" s="32"/>
      <c r="P15" s="32"/>
      <c r="Q15" s="32"/>
      <c r="R15" s="32"/>
      <c r="S15" s="32"/>
      <c r="T15" s="32"/>
      <c r="U15" s="32"/>
      <c r="V15" s="32"/>
      <c r="W15" s="43"/>
      <c r="X15" s="43"/>
      <c r="Y15" s="43"/>
      <c r="Z15" s="43"/>
      <c r="AB15" s="43"/>
      <c r="AC15" s="43"/>
      <c r="AD15" s="43" t="s">
        <v>912</v>
      </c>
      <c r="AE15" s="40">
        <v>0</v>
      </c>
      <c r="AF15" s="40">
        <v>7.0000000000000007E-2</v>
      </c>
    </row>
    <row r="16" spans="1:36" x14ac:dyDescent="0.25">
      <c r="A16" s="28">
        <v>4</v>
      </c>
      <c r="B16" s="28" t="s">
        <v>894</v>
      </c>
      <c r="C16" s="28" t="s">
        <v>913</v>
      </c>
      <c r="D16" s="28" t="s">
        <v>877</v>
      </c>
      <c r="E16" s="40">
        <v>0.87</v>
      </c>
      <c r="F16" s="28" t="s">
        <v>914</v>
      </c>
      <c r="I16" s="28" t="s">
        <v>879</v>
      </c>
      <c r="J16" s="41">
        <v>80000</v>
      </c>
      <c r="K16" s="42"/>
      <c r="N16" s="32"/>
      <c r="O16" s="32"/>
      <c r="P16" s="32"/>
      <c r="Q16" s="32"/>
      <c r="R16" s="32"/>
      <c r="S16" s="32"/>
      <c r="T16" s="32"/>
      <c r="U16" s="32"/>
      <c r="V16" s="32"/>
      <c r="W16" s="43"/>
      <c r="X16" s="43"/>
      <c r="Y16" s="43"/>
      <c r="Z16" s="43"/>
      <c r="AB16" s="43"/>
      <c r="AC16" s="43"/>
      <c r="AD16" s="43" t="s">
        <v>915</v>
      </c>
      <c r="AE16" s="40">
        <v>0</v>
      </c>
      <c r="AF16" s="40">
        <v>0.87</v>
      </c>
    </row>
    <row r="17" spans="1:32" x14ac:dyDescent="0.25">
      <c r="A17" s="28">
        <v>4</v>
      </c>
      <c r="B17" s="28" t="s">
        <v>894</v>
      </c>
      <c r="C17" s="28" t="s">
        <v>916</v>
      </c>
      <c r="D17" s="28" t="s">
        <v>877</v>
      </c>
      <c r="E17" s="40">
        <v>0.57999999999999996</v>
      </c>
      <c r="F17" s="28" t="s">
        <v>917</v>
      </c>
      <c r="I17" s="28" t="s">
        <v>879</v>
      </c>
      <c r="J17" s="41">
        <v>60000</v>
      </c>
      <c r="K17" s="42"/>
      <c r="N17" s="32"/>
      <c r="O17" s="32"/>
      <c r="P17" s="32"/>
      <c r="Q17" s="32"/>
      <c r="R17" s="32"/>
      <c r="S17" s="32"/>
      <c r="T17" s="32"/>
      <c r="U17" s="32"/>
      <c r="V17" s="32"/>
      <c r="W17" s="43"/>
      <c r="X17" s="43"/>
      <c r="Y17" s="43"/>
      <c r="Z17" s="43"/>
      <c r="AB17" s="43"/>
      <c r="AC17" s="43"/>
      <c r="AD17" s="43" t="s">
        <v>918</v>
      </c>
      <c r="AE17" s="40">
        <v>0</v>
      </c>
      <c r="AF17" s="40">
        <v>0.57999999999999996</v>
      </c>
    </row>
    <row r="18" spans="1:32" x14ac:dyDescent="0.25">
      <c r="A18" s="28">
        <v>4</v>
      </c>
      <c r="B18" s="28" t="s">
        <v>894</v>
      </c>
      <c r="C18" s="28" t="s">
        <v>919</v>
      </c>
      <c r="D18" s="28" t="s">
        <v>877</v>
      </c>
      <c r="E18" s="40">
        <v>2.12</v>
      </c>
      <c r="F18" s="28" t="s">
        <v>920</v>
      </c>
      <c r="I18" s="28" t="s">
        <v>879</v>
      </c>
      <c r="J18" s="41">
        <v>200000</v>
      </c>
      <c r="K18" s="42"/>
      <c r="N18" s="32"/>
      <c r="O18" s="32"/>
      <c r="P18" s="32"/>
      <c r="Q18" s="32"/>
      <c r="R18" s="32"/>
      <c r="S18" s="32"/>
      <c r="T18" s="32"/>
      <c r="U18" s="32"/>
      <c r="V18" s="32"/>
      <c r="W18" s="43"/>
      <c r="X18" s="43"/>
      <c r="Y18" s="43"/>
      <c r="Z18" s="43"/>
      <c r="AB18" s="43"/>
      <c r="AC18" s="43"/>
      <c r="AD18" s="43" t="s">
        <v>921</v>
      </c>
      <c r="AE18" s="40">
        <v>0</v>
      </c>
      <c r="AF18" s="40">
        <v>2.12</v>
      </c>
    </row>
    <row r="19" spans="1:32" ht="15.75" x14ac:dyDescent="0.25">
      <c r="A19" s="28">
        <v>4</v>
      </c>
      <c r="B19" s="28" t="s">
        <v>894</v>
      </c>
      <c r="C19" s="28" t="s">
        <v>807</v>
      </c>
      <c r="D19" s="28" t="s">
        <v>877</v>
      </c>
      <c r="E19" s="40">
        <v>2.73</v>
      </c>
      <c r="F19" s="28" t="s">
        <v>1835</v>
      </c>
      <c r="G19" s="37"/>
      <c r="I19" s="28" t="s">
        <v>35</v>
      </c>
      <c r="J19" s="41">
        <v>375000</v>
      </c>
      <c r="K19" s="42"/>
      <c r="N19" s="38"/>
      <c r="O19" s="32"/>
      <c r="P19" s="32"/>
      <c r="Q19" s="32"/>
      <c r="R19" s="32"/>
      <c r="S19" s="32"/>
      <c r="T19" s="32"/>
      <c r="U19" s="32"/>
      <c r="V19" s="32"/>
      <c r="W19" s="43"/>
      <c r="X19" s="43"/>
      <c r="Y19" s="43"/>
      <c r="Z19" s="43"/>
      <c r="AB19" s="43"/>
      <c r="AC19" s="43"/>
      <c r="AD19" s="43" t="s">
        <v>1836</v>
      </c>
      <c r="AE19" s="40">
        <v>0</v>
      </c>
      <c r="AF19" s="40">
        <v>2.73</v>
      </c>
    </row>
    <row r="20" spans="1:32" x14ac:dyDescent="0.25">
      <c r="A20" s="28">
        <v>4</v>
      </c>
      <c r="B20" s="28" t="s">
        <v>894</v>
      </c>
      <c r="C20" s="28" t="s">
        <v>922</v>
      </c>
      <c r="D20" s="28" t="s">
        <v>877</v>
      </c>
      <c r="E20" s="40">
        <v>4.6100000000000003</v>
      </c>
      <c r="F20" s="28" t="s">
        <v>923</v>
      </c>
      <c r="I20" s="28" t="s">
        <v>35</v>
      </c>
      <c r="J20" s="41">
        <v>1000000</v>
      </c>
      <c r="K20" s="42"/>
      <c r="N20" s="32"/>
      <c r="O20" s="32"/>
      <c r="P20" s="32"/>
      <c r="Q20" s="32"/>
      <c r="R20" s="32"/>
      <c r="S20" s="32"/>
      <c r="T20" s="32"/>
      <c r="U20" s="32"/>
      <c r="V20" s="32"/>
      <c r="W20" s="43"/>
      <c r="X20" s="43"/>
      <c r="Y20" s="43"/>
      <c r="Z20" s="43"/>
      <c r="AB20" s="43"/>
      <c r="AC20" s="43"/>
      <c r="AD20" s="43" t="s">
        <v>924</v>
      </c>
      <c r="AE20" s="40">
        <v>4.8</v>
      </c>
      <c r="AF20" s="40">
        <v>9.41</v>
      </c>
    </row>
    <row r="21" spans="1:32" x14ac:dyDescent="0.25">
      <c r="A21" s="28">
        <v>4</v>
      </c>
      <c r="B21" s="28" t="s">
        <v>894</v>
      </c>
      <c r="C21" s="28" t="s">
        <v>925</v>
      </c>
      <c r="D21" s="28" t="s">
        <v>877</v>
      </c>
      <c r="E21" s="40">
        <v>2.33</v>
      </c>
      <c r="F21" s="28" t="s">
        <v>926</v>
      </c>
      <c r="I21" s="28" t="s">
        <v>35</v>
      </c>
      <c r="J21" s="41">
        <v>655000</v>
      </c>
      <c r="K21" s="42"/>
      <c r="N21" s="32"/>
      <c r="O21" s="32"/>
      <c r="P21" s="32"/>
      <c r="Q21" s="32"/>
      <c r="R21" s="32"/>
      <c r="S21" s="32"/>
      <c r="T21" s="32"/>
      <c r="U21" s="32"/>
      <c r="V21" s="32"/>
      <c r="W21" s="43"/>
      <c r="X21" s="43"/>
      <c r="Y21" s="43"/>
      <c r="Z21" s="43"/>
      <c r="AB21" s="43"/>
      <c r="AC21" s="43"/>
      <c r="AD21" s="43" t="s">
        <v>927</v>
      </c>
      <c r="AE21" s="40">
        <v>0</v>
      </c>
      <c r="AF21" s="40">
        <v>2.33</v>
      </c>
    </row>
    <row r="22" spans="1:32" x14ac:dyDescent="0.25">
      <c r="A22" s="28">
        <v>4</v>
      </c>
      <c r="B22" s="28" t="s">
        <v>894</v>
      </c>
      <c r="C22" s="28" t="s">
        <v>928</v>
      </c>
      <c r="E22" s="40">
        <v>0.47000000000000003</v>
      </c>
      <c r="F22" s="28" t="s">
        <v>929</v>
      </c>
      <c r="J22" s="41"/>
      <c r="K22" s="42"/>
      <c r="N22" s="32"/>
      <c r="O22" s="32"/>
      <c r="P22" s="32"/>
      <c r="Q22" s="32"/>
      <c r="R22" s="32"/>
      <c r="S22" s="32"/>
      <c r="T22" s="32"/>
      <c r="U22" s="32"/>
      <c r="V22" s="32"/>
      <c r="W22" s="43"/>
      <c r="X22" s="43"/>
      <c r="Y22" s="43"/>
      <c r="Z22" s="43"/>
      <c r="AB22" s="43"/>
      <c r="AC22" s="43"/>
      <c r="AD22" s="43" t="s">
        <v>930</v>
      </c>
      <c r="AE22" s="40">
        <v>0.31</v>
      </c>
      <c r="AF22" s="40">
        <v>0.78</v>
      </c>
    </row>
    <row r="23" spans="1:32" x14ac:dyDescent="0.25">
      <c r="A23" s="28">
        <v>4</v>
      </c>
      <c r="B23" s="28" t="s">
        <v>894</v>
      </c>
      <c r="C23" s="28" t="s">
        <v>931</v>
      </c>
      <c r="E23" s="40">
        <v>0.74</v>
      </c>
      <c r="F23" s="28" t="s">
        <v>932</v>
      </c>
      <c r="J23" s="41"/>
      <c r="K23" s="42"/>
      <c r="N23" s="32"/>
      <c r="O23" s="32"/>
      <c r="P23" s="32"/>
      <c r="Q23" s="32"/>
      <c r="R23" s="32"/>
      <c r="S23" s="32"/>
      <c r="T23" s="32"/>
      <c r="U23" s="32"/>
      <c r="V23" s="32"/>
      <c r="W23" s="43"/>
      <c r="X23" s="43"/>
      <c r="Y23" s="43"/>
      <c r="Z23" s="43"/>
      <c r="AB23" s="43"/>
      <c r="AC23" s="43"/>
      <c r="AD23" s="43" t="s">
        <v>933</v>
      </c>
      <c r="AE23" s="40">
        <v>0</v>
      </c>
      <c r="AF23" s="40">
        <v>0.74</v>
      </c>
    </row>
    <row r="24" spans="1:32" x14ac:dyDescent="0.25">
      <c r="A24" s="28">
        <v>4</v>
      </c>
      <c r="B24" s="28" t="s">
        <v>894</v>
      </c>
      <c r="C24" s="28" t="s">
        <v>934</v>
      </c>
      <c r="E24" s="40">
        <v>0.2</v>
      </c>
      <c r="F24" s="28" t="s">
        <v>935</v>
      </c>
      <c r="J24" s="41"/>
      <c r="K24" s="42"/>
      <c r="N24" s="32"/>
      <c r="O24" s="32"/>
      <c r="P24" s="32"/>
      <c r="Q24" s="32"/>
      <c r="R24" s="32"/>
      <c r="S24" s="32"/>
      <c r="T24" s="32"/>
      <c r="U24" s="32"/>
      <c r="V24" s="32"/>
      <c r="W24" s="43"/>
      <c r="X24" s="43"/>
      <c r="Y24" s="43"/>
      <c r="Z24" s="43"/>
      <c r="AB24" s="43"/>
      <c r="AC24" s="43"/>
      <c r="AD24" s="43" t="s">
        <v>936</v>
      </c>
      <c r="AE24" s="40">
        <v>0</v>
      </c>
      <c r="AF24" s="40">
        <v>0.2</v>
      </c>
    </row>
    <row r="25" spans="1:32" x14ac:dyDescent="0.25">
      <c r="A25" s="28">
        <v>4</v>
      </c>
      <c r="B25" s="28" t="s">
        <v>894</v>
      </c>
      <c r="C25" s="28" t="s">
        <v>937</v>
      </c>
      <c r="E25" s="40">
        <v>0.5</v>
      </c>
      <c r="F25" s="28" t="s">
        <v>938</v>
      </c>
      <c r="J25" s="41"/>
      <c r="K25" s="42"/>
      <c r="N25" s="32"/>
      <c r="O25" s="32"/>
      <c r="P25" s="32"/>
      <c r="Q25" s="32"/>
      <c r="R25" s="32"/>
      <c r="S25" s="32"/>
      <c r="T25" s="32"/>
      <c r="U25" s="32"/>
      <c r="V25" s="32"/>
      <c r="W25" s="43"/>
      <c r="X25" s="43"/>
      <c r="Y25" s="43"/>
      <c r="Z25" s="43"/>
      <c r="AB25" s="43"/>
      <c r="AC25" s="43"/>
      <c r="AD25" s="43" t="s">
        <v>939</v>
      </c>
      <c r="AE25" s="40">
        <v>0</v>
      </c>
      <c r="AF25" s="40">
        <v>0.5</v>
      </c>
    </row>
    <row r="26" spans="1:32" x14ac:dyDescent="0.25">
      <c r="A26" s="28">
        <v>4</v>
      </c>
      <c r="B26" s="28" t="s">
        <v>894</v>
      </c>
      <c r="C26" s="28" t="s">
        <v>940</v>
      </c>
      <c r="E26" s="40">
        <v>0.4</v>
      </c>
      <c r="F26" s="28" t="s">
        <v>932</v>
      </c>
      <c r="J26" s="41"/>
      <c r="K26" s="42"/>
      <c r="N26" s="32"/>
      <c r="O26" s="32"/>
      <c r="P26" s="32"/>
      <c r="Q26" s="32"/>
      <c r="R26" s="32"/>
      <c r="S26" s="32"/>
      <c r="T26" s="32"/>
      <c r="U26" s="32"/>
      <c r="V26" s="32"/>
      <c r="W26" s="43"/>
      <c r="X26" s="43"/>
      <c r="Y26" s="43"/>
      <c r="Z26" s="43"/>
      <c r="AB26" s="43"/>
      <c r="AC26" s="43"/>
      <c r="AD26" s="43" t="s">
        <v>941</v>
      </c>
      <c r="AE26" s="40">
        <v>0</v>
      </c>
      <c r="AF26" s="40">
        <v>0.4</v>
      </c>
    </row>
    <row r="27" spans="1:32" x14ac:dyDescent="0.25">
      <c r="A27" s="28">
        <v>4</v>
      </c>
      <c r="B27" s="28" t="s">
        <v>894</v>
      </c>
      <c r="C27" s="28" t="s">
        <v>942</v>
      </c>
      <c r="E27" s="40">
        <v>0.15</v>
      </c>
      <c r="F27" s="28" t="s">
        <v>943</v>
      </c>
      <c r="J27" s="41"/>
      <c r="K27" s="42"/>
      <c r="N27" s="32"/>
      <c r="O27" s="32"/>
      <c r="P27" s="32"/>
      <c r="Q27" s="32"/>
      <c r="R27" s="32"/>
      <c r="S27" s="32"/>
      <c r="T27" s="32"/>
      <c r="U27" s="32"/>
      <c r="V27" s="32"/>
      <c r="W27" s="43"/>
      <c r="X27" s="43"/>
      <c r="Y27" s="43"/>
      <c r="Z27" s="43"/>
      <c r="AB27" s="43"/>
      <c r="AC27" s="43"/>
      <c r="AD27" s="43" t="s">
        <v>944</v>
      </c>
      <c r="AE27" s="40">
        <v>0</v>
      </c>
      <c r="AF27" s="40">
        <v>0.15</v>
      </c>
    </row>
    <row r="28" spans="1:32" x14ac:dyDescent="0.25">
      <c r="A28" s="28">
        <v>4</v>
      </c>
      <c r="B28" s="28" t="s">
        <v>894</v>
      </c>
      <c r="C28" s="28" t="s">
        <v>945</v>
      </c>
      <c r="E28" s="40">
        <v>0.11</v>
      </c>
      <c r="F28" s="28" t="s">
        <v>946</v>
      </c>
      <c r="J28" s="41"/>
      <c r="K28" s="42"/>
      <c r="N28" s="32"/>
      <c r="O28" s="32"/>
      <c r="P28" s="32"/>
      <c r="Q28" s="32"/>
      <c r="R28" s="32"/>
      <c r="S28" s="32"/>
      <c r="T28" s="32"/>
      <c r="U28" s="32"/>
      <c r="V28" s="32"/>
      <c r="W28" s="43"/>
      <c r="X28" s="43"/>
      <c r="Y28" s="43"/>
      <c r="Z28" s="43"/>
      <c r="AB28" s="43"/>
      <c r="AC28" s="43"/>
      <c r="AD28" s="43" t="s">
        <v>947</v>
      </c>
      <c r="AE28" s="40">
        <v>0</v>
      </c>
      <c r="AF28" s="40">
        <v>0.11</v>
      </c>
    </row>
    <row r="29" spans="1:32" x14ac:dyDescent="0.25">
      <c r="A29" s="28">
        <v>4</v>
      </c>
      <c r="B29" s="28" t="s">
        <v>894</v>
      </c>
      <c r="C29" s="28" t="s">
        <v>948</v>
      </c>
      <c r="E29" s="40">
        <v>0.45</v>
      </c>
      <c r="F29" s="28" t="s">
        <v>949</v>
      </c>
      <c r="J29" s="41"/>
      <c r="K29" s="42"/>
      <c r="N29" s="32"/>
      <c r="O29" s="32"/>
      <c r="P29" s="32"/>
      <c r="Q29" s="32"/>
      <c r="R29" s="32"/>
      <c r="S29" s="32"/>
      <c r="T29" s="32"/>
      <c r="U29" s="32"/>
      <c r="V29" s="32"/>
      <c r="W29" s="43"/>
      <c r="X29" s="43"/>
      <c r="Y29" s="43"/>
      <c r="Z29" s="43"/>
      <c r="AB29" s="43"/>
      <c r="AC29" s="43"/>
      <c r="AD29" s="43" t="s">
        <v>950</v>
      </c>
      <c r="AE29" s="40">
        <v>0</v>
      </c>
      <c r="AF29" s="40">
        <v>0.45</v>
      </c>
    </row>
    <row r="30" spans="1:32" x14ac:dyDescent="0.25">
      <c r="A30" s="28">
        <v>4</v>
      </c>
      <c r="B30" s="28" t="s">
        <v>894</v>
      </c>
      <c r="C30" s="28" t="s">
        <v>951</v>
      </c>
      <c r="E30" s="40">
        <v>0.06</v>
      </c>
      <c r="F30" s="28" t="s">
        <v>952</v>
      </c>
      <c r="J30" s="41"/>
      <c r="K30" s="42"/>
      <c r="N30" s="32"/>
      <c r="O30" s="32"/>
      <c r="P30" s="32"/>
      <c r="Q30" s="32"/>
      <c r="R30" s="32"/>
      <c r="S30" s="32"/>
      <c r="T30" s="32"/>
      <c r="U30" s="32"/>
      <c r="V30" s="32"/>
      <c r="W30" s="43"/>
      <c r="X30" s="43"/>
      <c r="Y30" s="43"/>
      <c r="Z30" s="43"/>
      <c r="AB30" s="43"/>
      <c r="AC30" s="43"/>
      <c r="AD30" s="43" t="s">
        <v>953</v>
      </c>
      <c r="AE30" s="40">
        <v>0</v>
      </c>
      <c r="AF30" s="40">
        <v>0.06</v>
      </c>
    </row>
    <row r="31" spans="1:32" x14ac:dyDescent="0.25">
      <c r="A31" s="28">
        <v>4</v>
      </c>
      <c r="B31" s="28" t="s">
        <v>894</v>
      </c>
      <c r="C31" s="28" t="s">
        <v>954</v>
      </c>
      <c r="D31" s="28" t="s">
        <v>877</v>
      </c>
      <c r="E31" s="40">
        <v>2.2200000000000002</v>
      </c>
      <c r="F31" s="28" t="s">
        <v>955</v>
      </c>
      <c r="I31" s="28" t="s">
        <v>35</v>
      </c>
      <c r="J31" s="41">
        <v>635000</v>
      </c>
      <c r="K31" s="42"/>
      <c r="N31" s="32"/>
      <c r="O31" s="32"/>
      <c r="P31" s="32"/>
      <c r="Q31" s="32"/>
      <c r="R31" s="32"/>
      <c r="S31" s="32"/>
      <c r="T31" s="32"/>
      <c r="U31" s="32"/>
      <c r="V31" s="32"/>
      <c r="W31" s="43"/>
      <c r="X31" s="43"/>
      <c r="Y31" s="43"/>
      <c r="Z31" s="43"/>
      <c r="AB31" s="43"/>
      <c r="AC31" s="43"/>
      <c r="AD31" s="43" t="s">
        <v>956</v>
      </c>
      <c r="AE31" s="40">
        <v>0</v>
      </c>
      <c r="AF31" s="40">
        <v>2.2200000000000002</v>
      </c>
    </row>
    <row r="32" spans="1:32" x14ac:dyDescent="0.25">
      <c r="A32" s="28">
        <v>4</v>
      </c>
      <c r="B32" s="28" t="s">
        <v>894</v>
      </c>
      <c r="C32" s="28" t="s">
        <v>957</v>
      </c>
      <c r="E32" s="40">
        <v>1.27</v>
      </c>
      <c r="F32" s="28" t="s">
        <v>958</v>
      </c>
      <c r="J32" s="41"/>
      <c r="K32" s="42"/>
      <c r="N32" s="32"/>
      <c r="O32" s="32"/>
      <c r="P32" s="32"/>
      <c r="Q32" s="32"/>
      <c r="R32" s="32"/>
      <c r="S32" s="32"/>
      <c r="T32" s="32"/>
      <c r="U32" s="32"/>
      <c r="V32" s="32"/>
      <c r="W32" s="43"/>
      <c r="X32" s="43"/>
      <c r="Y32" s="43"/>
      <c r="Z32" s="43"/>
      <c r="AB32" s="43"/>
      <c r="AC32" s="43"/>
      <c r="AD32" s="43" t="s">
        <v>959</v>
      </c>
      <c r="AE32" s="40">
        <v>0</v>
      </c>
      <c r="AF32" s="40">
        <v>1.27</v>
      </c>
    </row>
    <row r="33" spans="1:32" x14ac:dyDescent="0.25">
      <c r="A33" s="28">
        <v>4</v>
      </c>
      <c r="B33" s="28" t="s">
        <v>894</v>
      </c>
      <c r="C33" s="28" t="s">
        <v>638</v>
      </c>
      <c r="E33" s="40">
        <v>1.63</v>
      </c>
      <c r="F33" s="28" t="s">
        <v>958</v>
      </c>
      <c r="J33" s="41"/>
      <c r="K33" s="42"/>
      <c r="N33" s="32"/>
      <c r="O33" s="32"/>
      <c r="P33" s="32"/>
      <c r="Q33" s="32"/>
      <c r="R33" s="32"/>
      <c r="S33" s="32"/>
      <c r="T33" s="32"/>
      <c r="U33" s="32"/>
      <c r="V33" s="32"/>
      <c r="W33" s="43"/>
      <c r="X33" s="43"/>
      <c r="Y33" s="43"/>
      <c r="Z33" s="43"/>
      <c r="AB33" s="43"/>
      <c r="AC33" s="43"/>
      <c r="AD33" s="43" t="s">
        <v>959</v>
      </c>
      <c r="AE33" s="40">
        <v>3.55</v>
      </c>
      <c r="AF33" s="40">
        <v>5.18</v>
      </c>
    </row>
    <row r="34" spans="1:32" x14ac:dyDescent="0.25">
      <c r="A34" s="28">
        <v>4</v>
      </c>
      <c r="B34" s="28" t="s">
        <v>960</v>
      </c>
      <c r="C34" s="28" t="s">
        <v>961</v>
      </c>
      <c r="D34" s="28" t="s">
        <v>877</v>
      </c>
      <c r="E34" s="40">
        <v>1.66</v>
      </c>
      <c r="F34" s="28" t="s">
        <v>962</v>
      </c>
      <c r="I34" s="28" t="s">
        <v>879</v>
      </c>
      <c r="J34" s="41">
        <v>225000</v>
      </c>
      <c r="K34" s="42"/>
      <c r="N34" s="32"/>
      <c r="O34" s="32"/>
      <c r="P34" s="32"/>
      <c r="Q34" s="32"/>
      <c r="R34" s="32"/>
      <c r="S34" s="32"/>
      <c r="T34" s="32"/>
      <c r="U34" s="32"/>
      <c r="V34" s="32"/>
      <c r="W34" s="43"/>
      <c r="X34" s="43"/>
      <c r="Y34" s="43"/>
      <c r="Z34" s="43"/>
      <c r="AB34" s="43"/>
      <c r="AC34" s="43"/>
      <c r="AD34" s="43" t="s">
        <v>963</v>
      </c>
      <c r="AE34" s="40">
        <v>0</v>
      </c>
      <c r="AF34" s="40">
        <v>1.66</v>
      </c>
    </row>
    <row r="35" spans="1:32" x14ac:dyDescent="0.25">
      <c r="A35" s="28">
        <v>4</v>
      </c>
      <c r="B35" s="28" t="s">
        <v>960</v>
      </c>
      <c r="C35" s="28" t="s">
        <v>964</v>
      </c>
      <c r="E35" s="40">
        <v>0.91999999999999993</v>
      </c>
      <c r="F35" s="28" t="s">
        <v>965</v>
      </c>
      <c r="J35" s="41"/>
      <c r="K35" s="42"/>
      <c r="N35" s="32"/>
      <c r="O35" s="32"/>
      <c r="P35" s="32"/>
      <c r="Q35" s="32"/>
      <c r="R35" s="32"/>
      <c r="S35" s="32"/>
      <c r="T35" s="32"/>
      <c r="U35" s="32"/>
      <c r="V35" s="32"/>
      <c r="W35" s="43"/>
      <c r="X35" s="43"/>
      <c r="Y35" s="43"/>
      <c r="Z35" s="43"/>
      <c r="AB35" s="43"/>
      <c r="AC35" s="43"/>
      <c r="AD35" s="43" t="s">
        <v>963</v>
      </c>
      <c r="AE35" s="40">
        <v>2.29</v>
      </c>
      <c r="AF35" s="40">
        <v>3.21</v>
      </c>
    </row>
    <row r="36" spans="1:32" x14ac:dyDescent="0.25">
      <c r="A36" s="28">
        <v>4</v>
      </c>
      <c r="B36" s="28" t="s">
        <v>960</v>
      </c>
      <c r="C36" s="28" t="s">
        <v>966</v>
      </c>
      <c r="D36" s="28" t="s">
        <v>877</v>
      </c>
      <c r="E36" s="40">
        <v>3.92</v>
      </c>
      <c r="F36" s="28" t="s">
        <v>967</v>
      </c>
      <c r="I36" s="28" t="s">
        <v>35</v>
      </c>
      <c r="J36" s="41">
        <v>900000</v>
      </c>
      <c r="K36" s="42"/>
      <c r="N36" s="32"/>
      <c r="O36" s="32"/>
      <c r="P36" s="32"/>
      <c r="Q36" s="32"/>
      <c r="R36" s="32"/>
      <c r="S36" s="32"/>
      <c r="T36" s="32"/>
      <c r="U36" s="32"/>
      <c r="V36" s="32"/>
      <c r="W36" s="43"/>
      <c r="X36" s="43"/>
      <c r="Y36" s="43"/>
      <c r="Z36" s="43"/>
      <c r="AB36" s="43"/>
      <c r="AC36" s="43"/>
      <c r="AD36" s="43" t="s">
        <v>968</v>
      </c>
      <c r="AE36" s="40">
        <v>0</v>
      </c>
      <c r="AF36" s="40">
        <v>3.92</v>
      </c>
    </row>
    <row r="37" spans="1:32" ht="15.75" x14ac:dyDescent="0.25">
      <c r="A37" s="28">
        <v>4</v>
      </c>
      <c r="B37" s="28" t="s">
        <v>960</v>
      </c>
      <c r="C37" s="28" t="s">
        <v>1434</v>
      </c>
      <c r="D37" s="28" t="s">
        <v>877</v>
      </c>
      <c r="E37" s="40">
        <v>2.54</v>
      </c>
      <c r="F37" s="28" t="s">
        <v>1837</v>
      </c>
      <c r="G37" s="37"/>
      <c r="I37" s="28" t="s">
        <v>35</v>
      </c>
      <c r="J37" s="41">
        <v>600000</v>
      </c>
      <c r="K37" s="42"/>
      <c r="N37" s="38"/>
      <c r="O37" s="32"/>
      <c r="P37" s="32"/>
      <c r="Q37" s="32"/>
      <c r="R37" s="32"/>
      <c r="S37" s="32"/>
      <c r="T37" s="32"/>
      <c r="U37" s="32"/>
      <c r="V37" s="32"/>
      <c r="W37" s="43"/>
      <c r="X37" s="43"/>
      <c r="Y37" s="43"/>
      <c r="Z37" s="43"/>
      <c r="AB37" s="43"/>
      <c r="AC37" s="43"/>
      <c r="AD37" s="43" t="s">
        <v>1838</v>
      </c>
      <c r="AE37" s="40">
        <v>0</v>
      </c>
      <c r="AF37" s="40">
        <v>2.54</v>
      </c>
    </row>
    <row r="38" spans="1:32" x14ac:dyDescent="0.25">
      <c r="A38" s="28">
        <v>4</v>
      </c>
      <c r="B38" s="28" t="s">
        <v>960</v>
      </c>
      <c r="C38" s="28" t="s">
        <v>735</v>
      </c>
      <c r="D38" s="28" t="s">
        <v>877</v>
      </c>
      <c r="E38" s="40">
        <v>5.0599999999999996</v>
      </c>
      <c r="F38" s="28" t="s">
        <v>969</v>
      </c>
      <c r="I38" s="28" t="s">
        <v>35</v>
      </c>
      <c r="J38" s="41">
        <v>800000</v>
      </c>
      <c r="K38" s="42"/>
      <c r="N38" s="32"/>
      <c r="O38" s="32"/>
      <c r="P38" s="32"/>
      <c r="Q38" s="32"/>
      <c r="R38" s="32"/>
      <c r="S38" s="32"/>
      <c r="T38" s="32"/>
      <c r="U38" s="32"/>
      <c r="V38" s="32"/>
      <c r="W38" s="43"/>
      <c r="X38" s="43"/>
      <c r="Y38" s="43"/>
      <c r="Z38" s="43"/>
      <c r="AB38" s="43"/>
      <c r="AC38" s="43"/>
      <c r="AD38" s="43" t="s">
        <v>970</v>
      </c>
      <c r="AE38" s="40">
        <v>0</v>
      </c>
      <c r="AF38" s="40">
        <v>5.0599999999999996</v>
      </c>
    </row>
    <row r="39" spans="1:32" x14ac:dyDescent="0.25">
      <c r="A39" s="28">
        <v>4</v>
      </c>
      <c r="B39" s="28" t="s">
        <v>960</v>
      </c>
      <c r="C39" s="28" t="s">
        <v>195</v>
      </c>
      <c r="D39" s="28" t="s">
        <v>877</v>
      </c>
      <c r="E39" s="40">
        <v>3.89</v>
      </c>
      <c r="F39" s="28" t="s">
        <v>971</v>
      </c>
      <c r="I39" s="28" t="s">
        <v>35</v>
      </c>
      <c r="J39" s="41">
        <v>525000</v>
      </c>
      <c r="K39" s="42"/>
      <c r="N39" s="32"/>
      <c r="O39" s="32"/>
      <c r="P39" s="32"/>
      <c r="Q39" s="32"/>
      <c r="R39" s="32"/>
      <c r="S39" s="32"/>
      <c r="T39" s="32"/>
      <c r="U39" s="32"/>
      <c r="V39" s="32"/>
      <c r="W39" s="43"/>
      <c r="X39" s="43"/>
      <c r="Y39" s="43"/>
      <c r="Z39" s="43"/>
      <c r="AB39" s="43"/>
      <c r="AC39" s="43"/>
      <c r="AD39" s="43" t="s">
        <v>972</v>
      </c>
      <c r="AE39" s="40">
        <v>2.88</v>
      </c>
      <c r="AF39" s="40">
        <v>6.77</v>
      </c>
    </row>
    <row r="40" spans="1:32" x14ac:dyDescent="0.25">
      <c r="A40" s="28">
        <v>4</v>
      </c>
      <c r="B40" s="28" t="s">
        <v>973</v>
      </c>
      <c r="C40" s="28" t="s">
        <v>945</v>
      </c>
      <c r="D40" s="28" t="s">
        <v>877</v>
      </c>
      <c r="E40" s="40">
        <v>1.29</v>
      </c>
      <c r="F40" s="28" t="s">
        <v>974</v>
      </c>
      <c r="I40" s="28" t="s">
        <v>879</v>
      </c>
      <c r="J40" s="41">
        <v>215000</v>
      </c>
      <c r="K40" s="42"/>
      <c r="N40" s="45"/>
      <c r="O40" s="32"/>
      <c r="P40" s="32"/>
      <c r="Q40" s="32"/>
      <c r="R40" s="32"/>
      <c r="S40" s="32"/>
      <c r="T40" s="32"/>
      <c r="U40" s="32"/>
      <c r="V40" s="32"/>
      <c r="W40" s="43"/>
      <c r="X40" s="43"/>
      <c r="Y40" s="43"/>
      <c r="Z40" s="43"/>
      <c r="AB40" s="43"/>
      <c r="AC40" s="43"/>
      <c r="AD40" s="43" t="s">
        <v>975</v>
      </c>
      <c r="AE40" s="40">
        <v>1.33</v>
      </c>
      <c r="AF40" s="40">
        <v>2.62</v>
      </c>
    </row>
    <row r="41" spans="1:32" x14ac:dyDescent="0.25">
      <c r="A41" s="28">
        <v>4</v>
      </c>
      <c r="B41" s="28" t="s">
        <v>973</v>
      </c>
      <c r="C41" s="28" t="s">
        <v>976</v>
      </c>
      <c r="D41" s="28" t="s">
        <v>877</v>
      </c>
      <c r="E41" s="40">
        <v>1.05</v>
      </c>
      <c r="F41" s="28" t="s">
        <v>977</v>
      </c>
      <c r="I41" s="28" t="s">
        <v>879</v>
      </c>
      <c r="J41" s="41">
        <v>290000</v>
      </c>
      <c r="K41" s="42"/>
      <c r="N41" s="45"/>
      <c r="O41" s="32"/>
      <c r="P41" s="32"/>
      <c r="Q41" s="32"/>
      <c r="R41" s="32"/>
      <c r="S41" s="32"/>
      <c r="T41" s="32"/>
      <c r="U41" s="32"/>
      <c r="V41" s="32"/>
      <c r="W41" s="43"/>
      <c r="X41" s="43"/>
      <c r="Y41" s="43"/>
      <c r="Z41" s="43"/>
      <c r="AB41" s="43"/>
      <c r="AC41" s="43"/>
      <c r="AD41" s="43" t="s">
        <v>978</v>
      </c>
      <c r="AE41" s="40">
        <v>0</v>
      </c>
      <c r="AF41" s="40">
        <v>1.05</v>
      </c>
    </row>
    <row r="42" spans="1:32" x14ac:dyDescent="0.25">
      <c r="A42" s="28">
        <v>4</v>
      </c>
      <c r="B42" s="28" t="s">
        <v>973</v>
      </c>
      <c r="C42" s="28" t="s">
        <v>979</v>
      </c>
      <c r="E42" s="40">
        <v>1.6400000000000001</v>
      </c>
      <c r="F42" s="28" t="s">
        <v>977</v>
      </c>
      <c r="I42" s="28" t="s">
        <v>879</v>
      </c>
      <c r="J42" s="41"/>
      <c r="K42" s="42"/>
      <c r="N42" s="45"/>
      <c r="O42" s="32"/>
      <c r="P42" s="32"/>
      <c r="Q42" s="32"/>
      <c r="R42" s="32"/>
      <c r="S42" s="32"/>
      <c r="T42" s="32"/>
      <c r="U42" s="32"/>
      <c r="V42" s="32"/>
      <c r="W42" s="43"/>
      <c r="X42" s="43"/>
      <c r="Y42" s="43"/>
      <c r="Z42" s="43"/>
      <c r="AB42" s="43"/>
      <c r="AC42" s="43"/>
      <c r="AD42" s="43" t="s">
        <v>980</v>
      </c>
      <c r="AE42" s="40">
        <v>0.9</v>
      </c>
      <c r="AF42" s="40">
        <v>2.54</v>
      </c>
    </row>
    <row r="43" spans="1:32" x14ac:dyDescent="0.25">
      <c r="A43" s="28">
        <v>4</v>
      </c>
      <c r="B43" s="28" t="s">
        <v>973</v>
      </c>
      <c r="C43" s="28" t="s">
        <v>848</v>
      </c>
      <c r="D43" s="28" t="s">
        <v>877</v>
      </c>
      <c r="E43" s="40">
        <v>1.46</v>
      </c>
      <c r="F43" s="28" t="s">
        <v>981</v>
      </c>
      <c r="I43" s="28" t="s">
        <v>879</v>
      </c>
      <c r="J43" s="41">
        <v>245000</v>
      </c>
      <c r="K43" s="42"/>
      <c r="N43" s="45"/>
      <c r="O43" s="32"/>
      <c r="P43" s="32"/>
      <c r="Q43" s="32"/>
      <c r="R43" s="32"/>
      <c r="S43" s="32"/>
      <c r="T43" s="32"/>
      <c r="U43" s="32"/>
      <c r="V43" s="32"/>
      <c r="W43" s="43"/>
      <c r="X43" s="43"/>
      <c r="Y43" s="43"/>
      <c r="Z43" s="43"/>
      <c r="AB43" s="43"/>
      <c r="AC43" s="43"/>
      <c r="AD43" s="43" t="s">
        <v>982</v>
      </c>
      <c r="AE43" s="40">
        <v>0</v>
      </c>
      <c r="AF43" s="40">
        <v>1.46</v>
      </c>
    </row>
    <row r="44" spans="1:32" x14ac:dyDescent="0.25">
      <c r="A44" s="28">
        <v>4</v>
      </c>
      <c r="B44" s="28" t="s">
        <v>973</v>
      </c>
      <c r="C44" s="28" t="s">
        <v>983</v>
      </c>
      <c r="D44" s="28" t="s">
        <v>877</v>
      </c>
      <c r="E44" s="40">
        <v>0.3</v>
      </c>
      <c r="F44" s="28" t="s">
        <v>984</v>
      </c>
      <c r="I44" s="28" t="s">
        <v>879</v>
      </c>
      <c r="J44" s="41">
        <v>120000</v>
      </c>
      <c r="K44" s="42"/>
      <c r="N44" s="45"/>
      <c r="O44" s="32"/>
      <c r="P44" s="32"/>
      <c r="Q44" s="32"/>
      <c r="R44" s="32"/>
      <c r="S44" s="32"/>
      <c r="T44" s="32"/>
      <c r="U44" s="32"/>
      <c r="V44" s="32"/>
      <c r="W44" s="43"/>
      <c r="X44" s="43"/>
      <c r="Y44" s="43"/>
      <c r="Z44" s="43"/>
      <c r="AB44" s="43"/>
      <c r="AC44" s="43"/>
      <c r="AD44" s="43" t="s">
        <v>985</v>
      </c>
      <c r="AE44" s="40">
        <v>0</v>
      </c>
      <c r="AF44" s="40">
        <v>0.3</v>
      </c>
    </row>
    <row r="45" spans="1:32" x14ac:dyDescent="0.25">
      <c r="A45" s="28">
        <v>4</v>
      </c>
      <c r="B45" s="28" t="s">
        <v>973</v>
      </c>
      <c r="C45" s="28" t="s">
        <v>986</v>
      </c>
      <c r="E45" s="40">
        <v>0.36</v>
      </c>
      <c r="F45" s="28" t="s">
        <v>987</v>
      </c>
      <c r="J45" s="41"/>
      <c r="K45" s="42"/>
      <c r="N45" s="45"/>
      <c r="O45" s="32"/>
      <c r="P45" s="32"/>
      <c r="Q45" s="32"/>
      <c r="R45" s="32"/>
      <c r="S45" s="32"/>
      <c r="T45" s="32"/>
      <c r="U45" s="32"/>
      <c r="V45" s="32"/>
      <c r="W45" s="43"/>
      <c r="X45" s="43"/>
      <c r="Y45" s="43"/>
      <c r="Z45" s="43"/>
      <c r="AB45" s="43"/>
      <c r="AC45" s="43"/>
      <c r="AD45" s="43" t="s">
        <v>988</v>
      </c>
      <c r="AE45" s="40">
        <v>0</v>
      </c>
      <c r="AF45" s="40">
        <v>0.36</v>
      </c>
    </row>
    <row r="46" spans="1:32" x14ac:dyDescent="0.25">
      <c r="A46" s="28">
        <v>4</v>
      </c>
      <c r="B46" s="28" t="s">
        <v>973</v>
      </c>
      <c r="C46" s="28" t="s">
        <v>989</v>
      </c>
      <c r="E46" s="40">
        <v>0.23</v>
      </c>
      <c r="F46" s="28" t="s">
        <v>990</v>
      </c>
      <c r="J46" s="41"/>
      <c r="K46" s="42"/>
      <c r="N46" s="45"/>
      <c r="O46" s="32"/>
      <c r="P46" s="32"/>
      <c r="Q46" s="32"/>
      <c r="R46" s="32"/>
      <c r="S46" s="32"/>
      <c r="T46" s="32"/>
      <c r="U46" s="32"/>
      <c r="V46" s="32"/>
      <c r="W46" s="43"/>
      <c r="X46" s="43"/>
      <c r="Y46" s="43"/>
      <c r="Z46" s="43"/>
      <c r="AB46" s="43"/>
      <c r="AC46" s="43"/>
      <c r="AD46" s="43" t="s">
        <v>991</v>
      </c>
      <c r="AE46" s="40">
        <v>0</v>
      </c>
      <c r="AF46" s="40">
        <v>0.23</v>
      </c>
    </row>
    <row r="47" spans="1:32" x14ac:dyDescent="0.25">
      <c r="A47" s="28">
        <v>4</v>
      </c>
      <c r="B47" s="28" t="s">
        <v>973</v>
      </c>
      <c r="C47" s="28" t="s">
        <v>992</v>
      </c>
      <c r="D47" s="28" t="s">
        <v>877</v>
      </c>
      <c r="E47" s="40">
        <v>0.96</v>
      </c>
      <c r="F47" s="28" t="s">
        <v>993</v>
      </c>
      <c r="I47" s="28" t="s">
        <v>35</v>
      </c>
      <c r="J47" s="41">
        <v>475000</v>
      </c>
      <c r="K47" s="42"/>
      <c r="N47" s="45"/>
      <c r="O47" s="32"/>
      <c r="P47" s="32"/>
      <c r="Q47" s="32"/>
      <c r="R47" s="32"/>
      <c r="S47" s="32"/>
      <c r="T47" s="32"/>
      <c r="U47" s="32"/>
      <c r="V47" s="32"/>
      <c r="W47" s="43"/>
      <c r="X47" s="43"/>
      <c r="Y47" s="43"/>
      <c r="Z47" s="43"/>
      <c r="AB47" s="43"/>
      <c r="AC47" s="43"/>
      <c r="AD47" s="43" t="s">
        <v>994</v>
      </c>
      <c r="AE47" s="40">
        <v>2.4700000000000002</v>
      </c>
      <c r="AF47" s="40">
        <v>3.43</v>
      </c>
    </row>
    <row r="48" spans="1:32" ht="15.75" x14ac:dyDescent="0.25">
      <c r="A48" s="28">
        <v>4</v>
      </c>
      <c r="B48" s="28" t="s">
        <v>973</v>
      </c>
      <c r="C48" s="28" t="s">
        <v>1839</v>
      </c>
      <c r="D48" s="28" t="s">
        <v>877</v>
      </c>
      <c r="E48" s="40">
        <v>2.73</v>
      </c>
      <c r="F48" s="28" t="s">
        <v>1840</v>
      </c>
      <c r="G48" s="37"/>
      <c r="I48" s="28" t="s">
        <v>35</v>
      </c>
      <c r="J48" s="41">
        <v>650000</v>
      </c>
      <c r="K48" s="42"/>
      <c r="N48" s="38"/>
      <c r="O48" s="32"/>
      <c r="P48" s="32"/>
      <c r="Q48" s="32"/>
      <c r="R48" s="32"/>
      <c r="S48" s="32"/>
      <c r="T48" s="32"/>
      <c r="U48" s="32"/>
      <c r="V48" s="32"/>
      <c r="W48" s="43"/>
      <c r="X48" s="43"/>
      <c r="Y48" s="43"/>
      <c r="Z48" s="43"/>
      <c r="AB48" s="43"/>
      <c r="AC48" s="43"/>
      <c r="AD48" s="43" t="s">
        <v>1841</v>
      </c>
      <c r="AE48" s="40">
        <v>7.39</v>
      </c>
      <c r="AF48" s="40">
        <v>10.119999999999999</v>
      </c>
    </row>
    <row r="49" spans="1:33" x14ac:dyDescent="0.25">
      <c r="A49" s="28">
        <v>4</v>
      </c>
      <c r="B49" s="28" t="s">
        <v>973</v>
      </c>
      <c r="C49" s="28" t="s">
        <v>276</v>
      </c>
      <c r="D49" s="28" t="s">
        <v>877</v>
      </c>
      <c r="E49" s="40">
        <v>3.3</v>
      </c>
      <c r="F49" s="28" t="s">
        <v>995</v>
      </c>
      <c r="I49" s="28" t="s">
        <v>35</v>
      </c>
      <c r="J49" s="41">
        <v>585000</v>
      </c>
      <c r="K49" s="42"/>
      <c r="N49" s="45"/>
      <c r="O49" s="32"/>
      <c r="P49" s="32"/>
      <c r="Q49" s="32"/>
      <c r="R49" s="32"/>
      <c r="S49" s="32"/>
      <c r="T49" s="32"/>
      <c r="U49" s="32"/>
      <c r="V49" s="32"/>
      <c r="W49" s="43"/>
      <c r="X49" s="43"/>
      <c r="Y49" s="43"/>
      <c r="Z49" s="43"/>
      <c r="AB49" s="43"/>
      <c r="AC49" s="43"/>
      <c r="AD49" s="43" t="s">
        <v>996</v>
      </c>
      <c r="AE49" s="40">
        <v>0</v>
      </c>
      <c r="AF49" s="40">
        <v>3.3</v>
      </c>
    </row>
    <row r="50" spans="1:33" x14ac:dyDescent="0.25">
      <c r="A50" s="28">
        <v>4</v>
      </c>
      <c r="B50" s="28" t="s">
        <v>973</v>
      </c>
      <c r="C50" s="28" t="s">
        <v>658</v>
      </c>
      <c r="D50" s="28" t="s">
        <v>877</v>
      </c>
      <c r="E50" s="40">
        <v>2.5</v>
      </c>
      <c r="F50" s="28" t="s">
        <v>997</v>
      </c>
      <c r="I50" s="28" t="s">
        <v>35</v>
      </c>
      <c r="J50" s="41">
        <v>450000</v>
      </c>
      <c r="K50" s="42"/>
      <c r="N50" s="45"/>
      <c r="O50" s="32"/>
      <c r="P50" s="32"/>
      <c r="Q50" s="32"/>
      <c r="R50" s="32"/>
      <c r="S50" s="32"/>
      <c r="T50" s="32"/>
      <c r="U50" s="32"/>
      <c r="V50" s="32"/>
      <c r="W50" s="43"/>
      <c r="X50" s="43"/>
      <c r="Y50" s="43"/>
      <c r="Z50" s="43"/>
      <c r="AB50" s="43"/>
      <c r="AC50" s="43"/>
      <c r="AD50" s="43" t="s">
        <v>998</v>
      </c>
      <c r="AE50" s="40">
        <v>1.66</v>
      </c>
      <c r="AF50" s="40">
        <v>4.16</v>
      </c>
    </row>
    <row r="51" spans="1:33" x14ac:dyDescent="0.25">
      <c r="A51" s="28">
        <v>4</v>
      </c>
      <c r="B51" s="28" t="s">
        <v>999</v>
      </c>
      <c r="C51" s="28" t="s">
        <v>1000</v>
      </c>
      <c r="D51" s="28" t="s">
        <v>877</v>
      </c>
      <c r="E51" s="40">
        <v>2.0499999999999998</v>
      </c>
      <c r="F51" s="28" t="s">
        <v>1001</v>
      </c>
      <c r="I51" s="28" t="s">
        <v>879</v>
      </c>
      <c r="J51" s="41">
        <v>380000</v>
      </c>
      <c r="K51" s="42"/>
      <c r="N51" s="45"/>
      <c r="O51" s="32"/>
      <c r="P51" s="32"/>
      <c r="Q51" s="32"/>
      <c r="R51" s="32"/>
      <c r="S51" s="32"/>
      <c r="T51" s="32"/>
      <c r="U51" s="32"/>
      <c r="V51" s="32"/>
      <c r="W51" s="43"/>
      <c r="X51" s="43"/>
      <c r="Y51" s="43"/>
      <c r="Z51" s="43"/>
      <c r="AB51" s="43"/>
      <c r="AC51" s="43"/>
      <c r="AD51" s="43" t="s">
        <v>1002</v>
      </c>
      <c r="AE51" s="40">
        <v>0</v>
      </c>
      <c r="AF51" s="40">
        <v>2.0499999999999998</v>
      </c>
    </row>
    <row r="52" spans="1:33" ht="15.75" x14ac:dyDescent="0.25">
      <c r="A52" s="28">
        <v>4</v>
      </c>
      <c r="B52" s="28" t="s">
        <v>999</v>
      </c>
      <c r="C52" s="28" t="s">
        <v>1842</v>
      </c>
      <c r="D52" s="28" t="s">
        <v>877</v>
      </c>
      <c r="E52" s="40">
        <v>1.3</v>
      </c>
      <c r="F52" s="28" t="s">
        <v>1843</v>
      </c>
      <c r="G52" s="37"/>
      <c r="I52" s="28" t="s">
        <v>879</v>
      </c>
      <c r="J52" s="41">
        <v>275000</v>
      </c>
      <c r="K52" s="42"/>
      <c r="N52" s="38"/>
      <c r="O52" s="32"/>
      <c r="P52" s="32"/>
      <c r="Q52" s="32"/>
      <c r="R52" s="32"/>
      <c r="S52" s="32"/>
      <c r="T52" s="32"/>
      <c r="U52" s="32"/>
      <c r="V52" s="32"/>
      <c r="W52" s="43"/>
      <c r="X52" s="43"/>
      <c r="Y52" s="43"/>
      <c r="Z52" s="43"/>
      <c r="AB52" s="43"/>
      <c r="AC52" s="43"/>
      <c r="AD52" s="43" t="s">
        <v>1844</v>
      </c>
      <c r="AE52" s="40">
        <v>1.38</v>
      </c>
      <c r="AF52" s="40">
        <v>2.68</v>
      </c>
    </row>
    <row r="53" spans="1:33" x14ac:dyDescent="0.25">
      <c r="A53" s="28">
        <v>4</v>
      </c>
      <c r="B53" s="28" t="s">
        <v>999</v>
      </c>
      <c r="C53" s="28" t="s">
        <v>1003</v>
      </c>
      <c r="D53" s="28" t="s">
        <v>877</v>
      </c>
      <c r="E53" s="40">
        <v>1.72</v>
      </c>
      <c r="F53" s="28" t="s">
        <v>1004</v>
      </c>
      <c r="I53" s="28" t="s">
        <v>879</v>
      </c>
      <c r="J53" s="41">
        <v>325000</v>
      </c>
      <c r="K53" s="42"/>
      <c r="N53" s="45"/>
      <c r="O53" s="32"/>
      <c r="P53" s="32"/>
      <c r="Q53" s="32"/>
      <c r="R53" s="32"/>
      <c r="S53" s="32"/>
      <c r="T53" s="32"/>
      <c r="U53" s="32"/>
      <c r="V53" s="32"/>
      <c r="W53" s="43"/>
      <c r="X53" s="43"/>
      <c r="Y53" s="43"/>
      <c r="Z53" s="43"/>
      <c r="AB53" s="43"/>
      <c r="AC53" s="43"/>
      <c r="AD53" s="43" t="s">
        <v>1005</v>
      </c>
      <c r="AE53" s="40">
        <v>0</v>
      </c>
      <c r="AF53" s="40">
        <v>1.72</v>
      </c>
    </row>
    <row r="54" spans="1:33" x14ac:dyDescent="0.25">
      <c r="A54" s="28">
        <v>4</v>
      </c>
      <c r="B54" s="28" t="s">
        <v>999</v>
      </c>
      <c r="C54" s="28" t="s">
        <v>710</v>
      </c>
      <c r="D54" s="28" t="s">
        <v>877</v>
      </c>
      <c r="E54" s="40">
        <v>3.8</v>
      </c>
      <c r="F54" s="28" t="s">
        <v>1006</v>
      </c>
      <c r="I54" s="28" t="s">
        <v>35</v>
      </c>
      <c r="J54" s="41">
        <v>535000</v>
      </c>
      <c r="K54" s="42"/>
      <c r="N54" s="45"/>
      <c r="O54" s="32"/>
      <c r="P54" s="32"/>
      <c r="Q54" s="32"/>
      <c r="R54" s="32"/>
      <c r="S54" s="32"/>
      <c r="T54" s="32"/>
      <c r="U54" s="32"/>
      <c r="V54" s="32"/>
      <c r="W54" s="43"/>
      <c r="X54" s="43"/>
      <c r="Y54" s="43"/>
      <c r="Z54" s="43"/>
      <c r="AB54" s="43"/>
      <c r="AC54" s="43"/>
      <c r="AD54" s="43" t="s">
        <v>1007</v>
      </c>
      <c r="AE54" s="40">
        <v>0</v>
      </c>
      <c r="AF54" s="40">
        <v>3.8</v>
      </c>
    </row>
    <row r="55" spans="1:33" ht="15.75" x14ac:dyDescent="0.25">
      <c r="A55" s="28">
        <v>4</v>
      </c>
      <c r="B55" s="28" t="s">
        <v>999</v>
      </c>
      <c r="C55" s="28" t="s">
        <v>1845</v>
      </c>
      <c r="D55" s="28" t="s">
        <v>877</v>
      </c>
      <c r="E55" s="40">
        <v>4.28</v>
      </c>
      <c r="F55" s="28" t="s">
        <v>1846</v>
      </c>
      <c r="G55" s="37"/>
      <c r="I55" s="28" t="s">
        <v>35</v>
      </c>
      <c r="J55" s="41">
        <v>630000</v>
      </c>
      <c r="K55" s="42"/>
      <c r="N55" s="38"/>
      <c r="O55" s="32"/>
      <c r="P55" s="32"/>
      <c r="Q55" s="32"/>
      <c r="R55" s="32"/>
      <c r="S55" s="32"/>
      <c r="T55" s="32"/>
      <c r="U55" s="32"/>
      <c r="V55" s="32"/>
      <c r="W55" s="43"/>
      <c r="X55" s="43"/>
      <c r="Y55" s="43"/>
      <c r="Z55" s="43"/>
      <c r="AB55" s="43"/>
      <c r="AC55" s="43"/>
      <c r="AD55" s="43" t="s">
        <v>1847</v>
      </c>
      <c r="AE55" s="40">
        <v>3</v>
      </c>
      <c r="AF55" s="40">
        <v>7.28</v>
      </c>
    </row>
    <row r="56" spans="1:33" x14ac:dyDescent="0.25">
      <c r="A56" s="28">
        <v>4</v>
      </c>
      <c r="B56" s="28" t="s">
        <v>999</v>
      </c>
      <c r="C56" s="28" t="s">
        <v>1008</v>
      </c>
      <c r="D56" s="28" t="s">
        <v>877</v>
      </c>
      <c r="E56" s="40">
        <v>3.3900000000000006</v>
      </c>
      <c r="F56" s="28" t="s">
        <v>1009</v>
      </c>
      <c r="I56" s="28" t="s">
        <v>35</v>
      </c>
      <c r="J56" s="41">
        <v>545000</v>
      </c>
      <c r="K56" s="42"/>
      <c r="N56" s="45"/>
      <c r="O56" s="32"/>
      <c r="P56" s="32"/>
      <c r="Q56" s="32"/>
      <c r="R56" s="32"/>
      <c r="S56" s="32"/>
      <c r="T56" s="32"/>
      <c r="U56" s="32"/>
      <c r="V56" s="32"/>
      <c r="W56" s="43"/>
      <c r="X56" s="43"/>
      <c r="Y56" s="43"/>
      <c r="Z56" s="43"/>
      <c r="AB56" s="43"/>
      <c r="AC56" s="43"/>
      <c r="AD56" s="43" t="s">
        <v>1010</v>
      </c>
      <c r="AE56" s="40">
        <v>12.73</v>
      </c>
      <c r="AF56" s="40">
        <v>16.12</v>
      </c>
    </row>
    <row r="57" spans="1:33" x14ac:dyDescent="0.25">
      <c r="A57" s="28">
        <v>4</v>
      </c>
      <c r="B57" s="28" t="s">
        <v>999</v>
      </c>
      <c r="C57" s="28" t="s">
        <v>1011</v>
      </c>
      <c r="D57" s="28" t="s">
        <v>877</v>
      </c>
      <c r="E57" s="40">
        <v>4.33</v>
      </c>
      <c r="F57" s="28" t="s">
        <v>1012</v>
      </c>
      <c r="I57" s="28" t="s">
        <v>35</v>
      </c>
      <c r="J57" s="41">
        <v>1025000</v>
      </c>
      <c r="K57" s="42"/>
      <c r="N57" s="45"/>
      <c r="O57" s="32"/>
      <c r="P57" s="32"/>
      <c r="Q57" s="32"/>
      <c r="R57" s="32"/>
      <c r="S57" s="32"/>
      <c r="T57" s="32"/>
      <c r="U57" s="32"/>
      <c r="V57" s="32"/>
      <c r="W57" s="43"/>
      <c r="X57" s="43"/>
      <c r="Y57" s="43"/>
      <c r="Z57" s="43"/>
      <c r="AB57" s="43"/>
      <c r="AC57" s="43"/>
      <c r="AD57" s="43" t="s">
        <v>1013</v>
      </c>
      <c r="AE57" s="40">
        <v>10.17</v>
      </c>
      <c r="AF57" s="40">
        <v>14.5</v>
      </c>
    </row>
    <row r="58" spans="1:33" x14ac:dyDescent="0.25">
      <c r="A58" s="28">
        <v>4</v>
      </c>
      <c r="B58" s="28" t="s">
        <v>999</v>
      </c>
      <c r="C58" s="28" t="s">
        <v>1014</v>
      </c>
      <c r="E58" s="40">
        <v>0.14000000000000001</v>
      </c>
      <c r="F58" s="28" t="s">
        <v>1015</v>
      </c>
      <c r="J58" s="41"/>
      <c r="K58" s="42"/>
      <c r="N58" s="45"/>
      <c r="O58" s="32"/>
      <c r="P58" s="32"/>
      <c r="Q58" s="32"/>
      <c r="R58" s="32"/>
      <c r="S58" s="32"/>
      <c r="T58" s="32"/>
      <c r="U58" s="32"/>
      <c r="V58" s="32"/>
      <c r="W58" s="43"/>
      <c r="X58" s="43"/>
      <c r="Y58" s="43"/>
      <c r="Z58" s="43"/>
      <c r="AB58" s="43"/>
      <c r="AC58" s="43"/>
      <c r="AD58" s="43" t="s">
        <v>1016</v>
      </c>
      <c r="AE58" s="40">
        <v>0</v>
      </c>
      <c r="AF58" s="40">
        <v>0.14000000000000001</v>
      </c>
    </row>
    <row r="59" spans="1:33" x14ac:dyDescent="0.25">
      <c r="A59" s="28">
        <v>4</v>
      </c>
      <c r="B59" s="28" t="s">
        <v>999</v>
      </c>
      <c r="C59" s="28" t="s">
        <v>1017</v>
      </c>
      <c r="E59" s="40">
        <v>0.24999999999999994</v>
      </c>
      <c r="F59" s="28" t="s">
        <v>1018</v>
      </c>
      <c r="J59" s="41"/>
      <c r="K59" s="42"/>
      <c r="N59" s="45"/>
      <c r="O59" s="32"/>
      <c r="P59" s="32"/>
      <c r="Q59" s="32"/>
      <c r="R59" s="32"/>
      <c r="S59" s="32"/>
      <c r="T59" s="32"/>
      <c r="U59" s="32"/>
      <c r="V59" s="32"/>
      <c r="W59" s="43"/>
      <c r="X59" s="43"/>
      <c r="Y59" s="43"/>
      <c r="Z59" s="43"/>
      <c r="AB59" s="43"/>
      <c r="AC59" s="43"/>
      <c r="AD59" s="43" t="s">
        <v>1019</v>
      </c>
      <c r="AE59" s="40">
        <v>0.32</v>
      </c>
      <c r="AF59" s="40">
        <v>0.56999999999999995</v>
      </c>
    </row>
    <row r="60" spans="1:33" x14ac:dyDescent="0.25">
      <c r="A60" s="28">
        <v>4</v>
      </c>
      <c r="B60" s="28" t="s">
        <v>1020</v>
      </c>
      <c r="C60" s="28" t="s">
        <v>1021</v>
      </c>
      <c r="D60" s="28" t="s">
        <v>877</v>
      </c>
      <c r="E60" s="40">
        <v>1.83</v>
      </c>
      <c r="F60" s="28" t="s">
        <v>1022</v>
      </c>
      <c r="I60" s="28" t="s">
        <v>879</v>
      </c>
      <c r="J60" s="41">
        <v>330000</v>
      </c>
      <c r="K60" s="42"/>
      <c r="N60" s="45"/>
      <c r="O60" s="32"/>
      <c r="P60" s="32"/>
      <c r="Q60" s="32"/>
      <c r="R60" s="32"/>
      <c r="S60" s="32"/>
      <c r="T60" s="32"/>
      <c r="U60" s="32"/>
      <c r="V60" s="32"/>
      <c r="W60" s="43"/>
      <c r="X60" s="43"/>
      <c r="Y60" s="43"/>
      <c r="Z60" s="43"/>
      <c r="AB60" s="43"/>
      <c r="AC60" s="43"/>
      <c r="AD60" s="43" t="s">
        <v>1023</v>
      </c>
      <c r="AE60" s="40">
        <v>0</v>
      </c>
      <c r="AF60" s="40">
        <v>1.83</v>
      </c>
      <c r="AG60" s="40"/>
    </row>
    <row r="61" spans="1:33" x14ac:dyDescent="0.25">
      <c r="A61" s="28">
        <v>4</v>
      </c>
      <c r="B61" s="28" t="s">
        <v>1020</v>
      </c>
      <c r="C61" s="28" t="s">
        <v>1024</v>
      </c>
      <c r="E61" s="40">
        <v>1.39</v>
      </c>
      <c r="F61" s="28" t="s">
        <v>1025</v>
      </c>
      <c r="J61" s="41"/>
      <c r="K61" s="42"/>
      <c r="N61" s="45"/>
      <c r="O61" s="32"/>
      <c r="P61" s="32"/>
      <c r="Q61" s="32"/>
      <c r="R61" s="32"/>
      <c r="S61" s="32"/>
      <c r="T61" s="32"/>
      <c r="U61" s="32"/>
      <c r="V61" s="32"/>
      <c r="W61" s="43"/>
      <c r="X61" s="43"/>
      <c r="Y61" s="43"/>
      <c r="Z61" s="43"/>
      <c r="AB61" s="43"/>
      <c r="AC61" s="43"/>
      <c r="AD61" s="43" t="s">
        <v>1026</v>
      </c>
      <c r="AE61" s="40">
        <v>0.25</v>
      </c>
      <c r="AF61" s="40">
        <v>1.64</v>
      </c>
    </row>
    <row r="62" spans="1:33" x14ac:dyDescent="0.25">
      <c r="A62" s="28">
        <v>4</v>
      </c>
      <c r="B62" s="28" t="s">
        <v>1020</v>
      </c>
      <c r="C62" s="28" t="s">
        <v>276</v>
      </c>
      <c r="D62" s="28" t="s">
        <v>877</v>
      </c>
      <c r="E62" s="40">
        <v>0.96</v>
      </c>
      <c r="F62" s="28" t="s">
        <v>1027</v>
      </c>
      <c r="I62" s="28" t="s">
        <v>879</v>
      </c>
      <c r="J62" s="41">
        <v>100000</v>
      </c>
      <c r="K62" s="42"/>
      <c r="N62" s="45"/>
      <c r="O62" s="32"/>
      <c r="P62" s="32"/>
      <c r="Q62" s="32"/>
      <c r="R62" s="32"/>
      <c r="S62" s="32"/>
      <c r="T62" s="32"/>
      <c r="U62" s="32"/>
      <c r="V62" s="32"/>
      <c r="W62" s="43"/>
      <c r="X62" s="43"/>
      <c r="Y62" s="43"/>
      <c r="Z62" s="43"/>
      <c r="AB62" s="43"/>
      <c r="AC62" s="43"/>
      <c r="AD62" s="43" t="s">
        <v>1028</v>
      </c>
      <c r="AE62" s="40">
        <v>1.27</v>
      </c>
      <c r="AF62" s="40">
        <v>2.23</v>
      </c>
    </row>
    <row r="63" spans="1:33" x14ac:dyDescent="0.25">
      <c r="A63" s="28">
        <v>4</v>
      </c>
      <c r="B63" s="28" t="s">
        <v>1020</v>
      </c>
      <c r="C63" s="28" t="s">
        <v>1029</v>
      </c>
      <c r="D63" s="28" t="s">
        <v>877</v>
      </c>
      <c r="E63" s="40">
        <v>0.78000000000000014</v>
      </c>
      <c r="F63" s="28" t="s">
        <v>1030</v>
      </c>
      <c r="I63" s="28" t="s">
        <v>879</v>
      </c>
      <c r="J63" s="41">
        <v>85000</v>
      </c>
      <c r="K63" s="42"/>
      <c r="N63" s="45"/>
      <c r="O63" s="32"/>
      <c r="P63" s="32"/>
      <c r="Q63" s="32"/>
      <c r="R63" s="32"/>
      <c r="S63" s="32"/>
      <c r="T63" s="32"/>
      <c r="U63" s="32"/>
      <c r="V63" s="32"/>
      <c r="W63" s="43"/>
      <c r="X63" s="43"/>
      <c r="Y63" s="43"/>
      <c r="Z63" s="43"/>
      <c r="AB63" s="43"/>
      <c r="AC63" s="43"/>
      <c r="AD63" s="43" t="s">
        <v>1031</v>
      </c>
      <c r="AE63" s="40">
        <v>0.82</v>
      </c>
      <c r="AF63" s="40">
        <v>1.6</v>
      </c>
    </row>
    <row r="64" spans="1:33" x14ac:dyDescent="0.25">
      <c r="A64" s="28">
        <v>4</v>
      </c>
      <c r="B64" s="28" t="s">
        <v>1020</v>
      </c>
      <c r="C64" s="28" t="s">
        <v>1032</v>
      </c>
      <c r="D64" s="28" t="s">
        <v>877</v>
      </c>
      <c r="E64" s="40">
        <v>0.3</v>
      </c>
      <c r="F64" s="28" t="s">
        <v>1033</v>
      </c>
      <c r="I64" s="28" t="s">
        <v>879</v>
      </c>
      <c r="J64" s="41">
        <v>35000</v>
      </c>
      <c r="K64" s="42"/>
      <c r="N64" s="45"/>
      <c r="O64" s="32"/>
      <c r="P64" s="32"/>
      <c r="Q64" s="32"/>
      <c r="R64" s="32"/>
      <c r="S64" s="32"/>
      <c r="T64" s="32"/>
      <c r="U64" s="32"/>
      <c r="V64" s="32"/>
      <c r="W64" s="43"/>
      <c r="X64" s="43"/>
      <c r="Y64" s="43"/>
      <c r="Z64" s="43"/>
      <c r="AB64" s="43"/>
      <c r="AC64" s="43"/>
      <c r="AD64" s="43" t="s">
        <v>1034</v>
      </c>
      <c r="AE64" s="40">
        <v>0</v>
      </c>
      <c r="AF64" s="40">
        <v>0.3</v>
      </c>
    </row>
    <row r="65" spans="1:32" x14ac:dyDescent="0.25">
      <c r="A65" s="28">
        <v>4</v>
      </c>
      <c r="B65" s="28" t="s">
        <v>1020</v>
      </c>
      <c r="C65" s="28" t="s">
        <v>800</v>
      </c>
      <c r="D65" s="28" t="s">
        <v>877</v>
      </c>
      <c r="E65" s="40">
        <v>0.47</v>
      </c>
      <c r="F65" s="28" t="s">
        <v>1035</v>
      </c>
      <c r="I65" s="28" t="s">
        <v>879</v>
      </c>
      <c r="J65" s="41">
        <v>55000</v>
      </c>
      <c r="K65" s="42"/>
      <c r="N65" s="45"/>
      <c r="O65" s="32"/>
      <c r="P65" s="32"/>
      <c r="Q65" s="32"/>
      <c r="R65" s="32"/>
      <c r="S65" s="32"/>
      <c r="T65" s="32"/>
      <c r="U65" s="32"/>
      <c r="V65" s="32"/>
      <c r="W65" s="43"/>
      <c r="X65" s="43"/>
      <c r="Y65" s="43"/>
      <c r="Z65" s="43"/>
      <c r="AB65" s="43"/>
      <c r="AC65" s="43"/>
      <c r="AD65" s="43" t="s">
        <v>1036</v>
      </c>
      <c r="AE65" s="40">
        <v>0</v>
      </c>
      <c r="AF65" s="40">
        <v>0.91</v>
      </c>
    </row>
    <row r="66" spans="1:32" x14ac:dyDescent="0.25">
      <c r="A66" s="28">
        <v>4</v>
      </c>
      <c r="B66" s="28" t="s">
        <v>1020</v>
      </c>
      <c r="C66" s="28" t="s">
        <v>421</v>
      </c>
      <c r="D66" s="28" t="s">
        <v>877</v>
      </c>
      <c r="E66" s="40">
        <v>0.05</v>
      </c>
      <c r="F66" s="28" t="s">
        <v>1037</v>
      </c>
      <c r="J66" s="41"/>
      <c r="K66" s="42"/>
      <c r="N66" s="45"/>
      <c r="O66" s="32"/>
      <c r="P66" s="32"/>
      <c r="Q66" s="32"/>
      <c r="R66" s="32"/>
      <c r="S66" s="32"/>
      <c r="T66" s="32"/>
      <c r="U66" s="32"/>
      <c r="V66" s="32"/>
      <c r="W66" s="43"/>
      <c r="X66" s="43"/>
      <c r="Y66" s="43"/>
      <c r="Z66" s="43"/>
      <c r="AB66" s="43"/>
      <c r="AC66" s="43"/>
      <c r="AD66" s="43" t="s">
        <v>1038</v>
      </c>
      <c r="AE66" s="40">
        <v>0</v>
      </c>
      <c r="AF66" s="40">
        <v>0.05</v>
      </c>
    </row>
    <row r="67" spans="1:32" x14ac:dyDescent="0.25">
      <c r="A67" s="28">
        <v>4</v>
      </c>
      <c r="B67" s="28" t="s">
        <v>1020</v>
      </c>
      <c r="C67" s="28" t="s">
        <v>755</v>
      </c>
      <c r="D67" s="28" t="s">
        <v>877</v>
      </c>
      <c r="E67" s="40">
        <v>0.97</v>
      </c>
      <c r="F67" s="28" t="s">
        <v>1039</v>
      </c>
      <c r="I67" s="28" t="s">
        <v>879</v>
      </c>
      <c r="J67" s="41">
        <v>85000</v>
      </c>
      <c r="K67" s="42"/>
      <c r="N67" s="45"/>
      <c r="O67" s="32"/>
      <c r="P67" s="32"/>
      <c r="Q67" s="32"/>
      <c r="R67" s="32"/>
      <c r="S67" s="32"/>
      <c r="T67" s="32"/>
      <c r="U67" s="32"/>
      <c r="V67" s="32"/>
      <c r="W67" s="43"/>
      <c r="X67" s="43"/>
      <c r="Y67" s="43"/>
      <c r="Z67" s="43"/>
      <c r="AB67" s="43"/>
      <c r="AC67" s="43"/>
      <c r="AD67" s="43" t="s">
        <v>1040</v>
      </c>
      <c r="AE67" s="40">
        <v>0</v>
      </c>
      <c r="AF67" s="40">
        <v>0.97</v>
      </c>
    </row>
    <row r="68" spans="1:32" x14ac:dyDescent="0.25">
      <c r="A68" s="28">
        <v>4</v>
      </c>
      <c r="B68" s="28" t="s">
        <v>1020</v>
      </c>
      <c r="C68" s="28" t="s">
        <v>1041</v>
      </c>
      <c r="D68" s="28" t="s">
        <v>877</v>
      </c>
      <c r="E68" s="40">
        <v>0.8</v>
      </c>
      <c r="F68" s="28" t="s">
        <v>1042</v>
      </c>
      <c r="I68" s="28" t="s">
        <v>879</v>
      </c>
      <c r="J68" s="41">
        <v>180000</v>
      </c>
      <c r="K68" s="42"/>
      <c r="N68" s="45"/>
      <c r="O68" s="32"/>
      <c r="P68" s="32"/>
      <c r="Q68" s="32"/>
      <c r="R68" s="32"/>
      <c r="S68" s="32"/>
      <c r="T68" s="32"/>
      <c r="U68" s="32"/>
      <c r="V68" s="32"/>
      <c r="W68" s="43"/>
      <c r="X68" s="43"/>
      <c r="Y68" s="43"/>
      <c r="Z68" s="43"/>
      <c r="AB68" s="43"/>
      <c r="AC68" s="43"/>
      <c r="AD68" s="43" t="s">
        <v>1043</v>
      </c>
      <c r="AE68" s="40">
        <v>0</v>
      </c>
      <c r="AF68" s="40">
        <v>0.8</v>
      </c>
    </row>
    <row r="69" spans="1:32" x14ac:dyDescent="0.25">
      <c r="A69" s="28">
        <v>4</v>
      </c>
      <c r="B69" s="28" t="s">
        <v>1020</v>
      </c>
      <c r="C69" s="28" t="s">
        <v>1044</v>
      </c>
      <c r="D69" s="28" t="s">
        <v>877</v>
      </c>
      <c r="E69" s="40">
        <v>0.37</v>
      </c>
      <c r="F69" s="28" t="s">
        <v>1045</v>
      </c>
      <c r="J69" s="41"/>
      <c r="K69" s="42"/>
      <c r="N69" s="45"/>
      <c r="O69" s="32"/>
      <c r="P69" s="32"/>
      <c r="Q69" s="32"/>
      <c r="R69" s="32"/>
      <c r="S69" s="32"/>
      <c r="T69" s="32"/>
      <c r="U69" s="32"/>
      <c r="V69" s="32"/>
      <c r="W69" s="43"/>
      <c r="X69" s="43"/>
      <c r="Y69" s="43"/>
      <c r="Z69" s="43"/>
      <c r="AB69" s="43"/>
      <c r="AC69" s="43"/>
      <c r="AD69" s="43" t="s">
        <v>1046</v>
      </c>
      <c r="AE69" s="40">
        <v>0</v>
      </c>
      <c r="AF69" s="40">
        <v>0.37</v>
      </c>
    </row>
    <row r="70" spans="1:32" x14ac:dyDescent="0.25">
      <c r="A70" s="28">
        <v>4</v>
      </c>
      <c r="B70" s="28" t="s">
        <v>1020</v>
      </c>
      <c r="C70" s="28" t="s">
        <v>1047</v>
      </c>
      <c r="D70" s="28" t="s">
        <v>877</v>
      </c>
      <c r="E70" s="40">
        <v>0.08</v>
      </c>
      <c r="F70" s="28" t="s">
        <v>1048</v>
      </c>
      <c r="J70" s="41"/>
      <c r="K70" s="42"/>
      <c r="N70" s="45"/>
      <c r="O70" s="32"/>
      <c r="P70" s="32"/>
      <c r="Q70" s="32"/>
      <c r="R70" s="32"/>
      <c r="S70" s="32"/>
      <c r="T70" s="32"/>
      <c r="U70" s="32"/>
      <c r="V70" s="32"/>
      <c r="W70" s="43"/>
      <c r="X70" s="43"/>
      <c r="Y70" s="43"/>
      <c r="Z70" s="43"/>
      <c r="AB70" s="43"/>
      <c r="AC70" s="43"/>
      <c r="AD70" s="43" t="s">
        <v>1049</v>
      </c>
      <c r="AE70" s="40">
        <v>0</v>
      </c>
      <c r="AF70" s="40">
        <v>0.08</v>
      </c>
    </row>
    <row r="71" spans="1:32" x14ac:dyDescent="0.25">
      <c r="A71" s="28">
        <v>4</v>
      </c>
      <c r="B71" s="28" t="s">
        <v>1020</v>
      </c>
      <c r="C71" s="28" t="s">
        <v>1050</v>
      </c>
      <c r="D71" s="28" t="s">
        <v>877</v>
      </c>
      <c r="E71" s="40">
        <v>0.14000000000000001</v>
      </c>
      <c r="F71" s="28" t="s">
        <v>1051</v>
      </c>
      <c r="J71" s="41"/>
      <c r="K71" s="42"/>
      <c r="N71" s="45"/>
      <c r="O71" s="32"/>
      <c r="P71" s="32"/>
      <c r="Q71" s="32"/>
      <c r="R71" s="32"/>
      <c r="S71" s="32"/>
      <c r="T71" s="32"/>
      <c r="U71" s="32"/>
      <c r="V71" s="32"/>
      <c r="W71" s="43"/>
      <c r="X71" s="43"/>
      <c r="Y71" s="43"/>
      <c r="Z71" s="43"/>
      <c r="AB71" s="43"/>
      <c r="AC71" s="43"/>
      <c r="AD71" s="43" t="s">
        <v>1052</v>
      </c>
      <c r="AE71" s="40">
        <v>0</v>
      </c>
      <c r="AF71" s="40">
        <v>0.14000000000000001</v>
      </c>
    </row>
    <row r="72" spans="1:32" x14ac:dyDescent="0.25">
      <c r="A72" s="28">
        <v>4</v>
      </c>
      <c r="B72" s="28" t="s">
        <v>1020</v>
      </c>
      <c r="C72" s="28" t="s">
        <v>1053</v>
      </c>
      <c r="D72" s="28" t="s">
        <v>877</v>
      </c>
      <c r="E72" s="40">
        <v>0.25</v>
      </c>
      <c r="F72" s="28" t="s">
        <v>1054</v>
      </c>
      <c r="J72" s="41"/>
      <c r="K72" s="42"/>
      <c r="N72" s="45"/>
      <c r="O72" s="32"/>
      <c r="P72" s="32"/>
      <c r="Q72" s="32"/>
      <c r="R72" s="32"/>
      <c r="S72" s="32"/>
      <c r="T72" s="32"/>
      <c r="U72" s="32"/>
      <c r="V72" s="32"/>
      <c r="W72" s="43"/>
      <c r="X72" s="43"/>
      <c r="Y72" s="43"/>
      <c r="Z72" s="43"/>
      <c r="AB72" s="43"/>
      <c r="AC72" s="43"/>
      <c r="AD72" s="43" t="s">
        <v>1055</v>
      </c>
      <c r="AE72" s="40">
        <v>0</v>
      </c>
      <c r="AF72" s="40">
        <v>0.25</v>
      </c>
    </row>
    <row r="73" spans="1:32" x14ac:dyDescent="0.25">
      <c r="A73" s="28">
        <v>4</v>
      </c>
      <c r="B73" s="28" t="s">
        <v>1020</v>
      </c>
      <c r="C73" s="28" t="s">
        <v>1056</v>
      </c>
      <c r="D73" s="28" t="s">
        <v>877</v>
      </c>
      <c r="E73" s="40">
        <v>1.2</v>
      </c>
      <c r="F73" s="28" t="s">
        <v>1057</v>
      </c>
      <c r="I73" s="28" t="s">
        <v>879</v>
      </c>
      <c r="J73" s="41">
        <v>125000</v>
      </c>
      <c r="K73" s="42"/>
      <c r="N73" s="45"/>
      <c r="O73" s="32"/>
      <c r="P73" s="32"/>
      <c r="Q73" s="32"/>
      <c r="R73" s="32"/>
      <c r="S73" s="32"/>
      <c r="T73" s="32"/>
      <c r="U73" s="32"/>
      <c r="V73" s="32"/>
      <c r="W73" s="43"/>
      <c r="X73" s="43"/>
      <c r="Y73" s="43"/>
      <c r="Z73" s="43"/>
      <c r="AB73" s="43"/>
      <c r="AC73" s="43"/>
      <c r="AD73" s="43" t="s">
        <v>1058</v>
      </c>
      <c r="AE73" s="40">
        <v>0</v>
      </c>
      <c r="AF73" s="40">
        <v>1.2</v>
      </c>
    </row>
    <row r="74" spans="1:32" x14ac:dyDescent="0.25">
      <c r="A74" s="28">
        <v>4</v>
      </c>
      <c r="B74" s="28" t="s">
        <v>1020</v>
      </c>
      <c r="C74" s="28" t="s">
        <v>1059</v>
      </c>
      <c r="D74" s="28" t="s">
        <v>877</v>
      </c>
      <c r="E74" s="40">
        <v>1.7300000000000004</v>
      </c>
      <c r="F74" s="28" t="s">
        <v>1060</v>
      </c>
      <c r="I74" s="28" t="s">
        <v>35</v>
      </c>
      <c r="J74" s="41">
        <v>375000</v>
      </c>
      <c r="K74" s="42"/>
      <c r="N74" s="45"/>
      <c r="O74" s="32"/>
      <c r="P74" s="32"/>
      <c r="Q74" s="32"/>
      <c r="R74" s="32"/>
      <c r="S74" s="32"/>
      <c r="T74" s="32"/>
      <c r="U74" s="32"/>
      <c r="V74" s="32"/>
      <c r="W74" s="43"/>
      <c r="X74" s="43"/>
      <c r="Y74" s="43"/>
      <c r="Z74" s="43"/>
      <c r="AB74" s="43"/>
      <c r="AC74" s="43"/>
      <c r="AD74" s="43" t="s">
        <v>1061</v>
      </c>
      <c r="AE74" s="40">
        <v>7.85</v>
      </c>
      <c r="AF74" s="40">
        <v>9.58</v>
      </c>
    </row>
    <row r="75" spans="1:32" x14ac:dyDescent="0.25">
      <c r="A75" s="28">
        <v>4</v>
      </c>
      <c r="B75" s="28" t="s">
        <v>1020</v>
      </c>
      <c r="C75" s="28" t="s">
        <v>553</v>
      </c>
      <c r="E75" s="40">
        <v>0.16</v>
      </c>
      <c r="F75" s="28" t="s">
        <v>1062</v>
      </c>
      <c r="J75" s="41"/>
      <c r="K75" s="42"/>
      <c r="N75" s="45"/>
      <c r="O75" s="32"/>
      <c r="P75" s="32"/>
      <c r="Q75" s="32"/>
      <c r="R75" s="32"/>
      <c r="S75" s="32"/>
      <c r="T75" s="32"/>
      <c r="U75" s="32"/>
      <c r="V75" s="32"/>
      <c r="W75" s="43"/>
      <c r="X75" s="43"/>
      <c r="Y75" s="43"/>
      <c r="Z75" s="43"/>
      <c r="AB75" s="43"/>
      <c r="AC75" s="43"/>
      <c r="AD75" s="43" t="s">
        <v>1063</v>
      </c>
      <c r="AE75" s="40">
        <v>0</v>
      </c>
      <c r="AF75" s="40">
        <v>0.16</v>
      </c>
    </row>
    <row r="76" spans="1:32" ht="15.75" x14ac:dyDescent="0.25">
      <c r="A76" s="28">
        <v>4</v>
      </c>
      <c r="B76" s="28" t="s">
        <v>1020</v>
      </c>
      <c r="C76" s="28" t="s">
        <v>634</v>
      </c>
      <c r="D76" s="28" t="s">
        <v>877</v>
      </c>
      <c r="E76" s="40">
        <v>1.75</v>
      </c>
      <c r="F76" s="28" t="s">
        <v>1848</v>
      </c>
      <c r="G76" s="37"/>
      <c r="I76" s="28" t="s">
        <v>35</v>
      </c>
      <c r="J76" s="41">
        <v>325000</v>
      </c>
      <c r="K76" s="42"/>
      <c r="N76" s="38"/>
      <c r="O76" s="32"/>
      <c r="P76" s="32"/>
      <c r="Q76" s="32"/>
      <c r="R76" s="32"/>
      <c r="S76" s="32"/>
      <c r="T76" s="32"/>
      <c r="U76" s="32"/>
      <c r="V76" s="32"/>
      <c r="W76" s="43"/>
      <c r="X76" s="43"/>
      <c r="Y76" s="43"/>
      <c r="Z76" s="43"/>
      <c r="AB76" s="43"/>
      <c r="AC76" s="43"/>
      <c r="AD76" s="43" t="s">
        <v>1849</v>
      </c>
      <c r="AE76" s="40">
        <v>0</v>
      </c>
      <c r="AF76" s="40">
        <v>1.75</v>
      </c>
    </row>
    <row r="77" spans="1:32" ht="15.75" x14ac:dyDescent="0.25">
      <c r="A77" s="28">
        <v>4</v>
      </c>
      <c r="B77" s="28" t="s">
        <v>1020</v>
      </c>
      <c r="C77" s="28" t="s">
        <v>961</v>
      </c>
      <c r="D77" s="37"/>
      <c r="E77" s="40">
        <v>0.02</v>
      </c>
      <c r="F77" s="28" t="s">
        <v>1850</v>
      </c>
      <c r="G77" s="37"/>
      <c r="J77" s="41"/>
      <c r="K77" s="42"/>
      <c r="N77" s="38"/>
      <c r="O77" s="32"/>
      <c r="P77" s="32"/>
      <c r="Q77" s="32"/>
      <c r="R77" s="32"/>
      <c r="S77" s="32"/>
      <c r="T77" s="32"/>
      <c r="U77" s="32"/>
      <c r="V77" s="32"/>
      <c r="W77" s="43"/>
      <c r="X77" s="43"/>
      <c r="Y77" s="43"/>
      <c r="Z77" s="43"/>
      <c r="AB77" s="43"/>
      <c r="AC77" s="43"/>
      <c r="AD77" s="43" t="s">
        <v>1851</v>
      </c>
      <c r="AE77" s="40">
        <v>0</v>
      </c>
      <c r="AF77" s="40">
        <v>0.02</v>
      </c>
    </row>
    <row r="78" spans="1:32" x14ac:dyDescent="0.25">
      <c r="A78" s="28">
        <v>4</v>
      </c>
      <c r="B78" s="28" t="s">
        <v>1020</v>
      </c>
      <c r="C78" s="28" t="s">
        <v>1008</v>
      </c>
      <c r="D78" s="28" t="s">
        <v>877</v>
      </c>
      <c r="E78" s="40">
        <v>1.88</v>
      </c>
      <c r="F78" s="28" t="s">
        <v>1009</v>
      </c>
      <c r="I78" s="28" t="s">
        <v>35</v>
      </c>
      <c r="J78" s="41">
        <v>350000</v>
      </c>
      <c r="K78" s="42"/>
      <c r="N78" s="45"/>
      <c r="O78" s="32"/>
      <c r="P78" s="32"/>
      <c r="Q78" s="32"/>
      <c r="R78" s="32"/>
      <c r="S78" s="32"/>
      <c r="T78" s="32"/>
      <c r="U78" s="32"/>
      <c r="V78" s="32"/>
      <c r="W78" s="43"/>
      <c r="X78" s="43"/>
      <c r="Y78" s="43"/>
      <c r="Z78" s="43"/>
      <c r="AB78" s="43"/>
      <c r="AC78" s="43"/>
      <c r="AD78" s="43" t="s">
        <v>1064</v>
      </c>
      <c r="AE78" s="40">
        <v>4.13</v>
      </c>
      <c r="AF78" s="40">
        <v>6.01</v>
      </c>
    </row>
    <row r="79" spans="1:32" x14ac:dyDescent="0.25">
      <c r="A79" s="28">
        <v>4</v>
      </c>
      <c r="B79" s="28" t="s">
        <v>1020</v>
      </c>
      <c r="C79" s="28" t="s">
        <v>527</v>
      </c>
      <c r="D79" s="28" t="s">
        <v>877</v>
      </c>
      <c r="E79" s="40">
        <v>1.4999999999999998</v>
      </c>
      <c r="F79" s="28" t="s">
        <v>1065</v>
      </c>
      <c r="I79" s="28" t="s">
        <v>35</v>
      </c>
      <c r="J79" s="41">
        <v>200000</v>
      </c>
      <c r="K79" s="42"/>
      <c r="N79" s="45"/>
      <c r="O79" s="32"/>
      <c r="P79" s="32"/>
      <c r="Q79" s="32"/>
      <c r="R79" s="32"/>
      <c r="S79" s="32"/>
      <c r="T79" s="32"/>
      <c r="U79" s="32"/>
      <c r="V79" s="32"/>
      <c r="W79" s="43"/>
      <c r="X79" s="43"/>
      <c r="Y79" s="43"/>
      <c r="Z79" s="43"/>
      <c r="AB79" s="43"/>
      <c r="AC79" s="43"/>
      <c r="AD79" s="43" t="s">
        <v>1066</v>
      </c>
      <c r="AE79" s="40">
        <v>1.85</v>
      </c>
      <c r="AF79" s="40">
        <v>3.35</v>
      </c>
    </row>
    <row r="80" spans="1:32" x14ac:dyDescent="0.25">
      <c r="A80" s="28">
        <v>4</v>
      </c>
      <c r="B80" s="28" t="s">
        <v>1020</v>
      </c>
      <c r="C80" s="28" t="s">
        <v>1008</v>
      </c>
      <c r="D80" s="28" t="s">
        <v>877</v>
      </c>
      <c r="E80" s="40">
        <v>2.4900000000000002</v>
      </c>
      <c r="F80" s="28" t="s">
        <v>1009</v>
      </c>
      <c r="I80" s="28" t="s">
        <v>35</v>
      </c>
      <c r="J80" s="41">
        <v>400000</v>
      </c>
      <c r="K80" s="42"/>
      <c r="N80" s="45"/>
      <c r="O80" s="32"/>
      <c r="P80" s="32"/>
      <c r="Q80" s="32"/>
      <c r="R80" s="32"/>
      <c r="S80" s="32"/>
      <c r="T80" s="32"/>
      <c r="U80" s="32"/>
      <c r="V80" s="32"/>
      <c r="W80" s="43"/>
      <c r="X80" s="43"/>
      <c r="Y80" s="43"/>
      <c r="Z80" s="43"/>
      <c r="AB80" s="43"/>
      <c r="AC80" s="43"/>
      <c r="AD80" s="43" t="s">
        <v>1067</v>
      </c>
      <c r="AE80" s="40">
        <v>10.5</v>
      </c>
      <c r="AF80" s="40">
        <v>12.99</v>
      </c>
    </row>
    <row r="81" spans="5:32" x14ac:dyDescent="0.25">
      <c r="E81" s="62">
        <f>SUM(E2:E80)</f>
        <v>109.35999999999996</v>
      </c>
      <c r="J81" s="41"/>
      <c r="K81" s="42"/>
      <c r="N81" s="45"/>
      <c r="O81" s="32"/>
      <c r="P81" s="32"/>
      <c r="Q81" s="32"/>
      <c r="R81" s="32"/>
      <c r="S81" s="32"/>
      <c r="T81" s="32"/>
      <c r="U81" s="32"/>
      <c r="V81" s="32"/>
      <c r="W81" s="43"/>
      <c r="X81" s="43"/>
      <c r="Y81" s="43"/>
      <c r="Z81" s="43"/>
      <c r="AB81" s="43"/>
      <c r="AC81" s="43"/>
      <c r="AD81" s="43"/>
      <c r="AE81" s="40"/>
      <c r="AF81" s="40"/>
    </row>
  </sheetData>
  <pageMargins left="0.7" right="0.7" top="0.75" bottom="0.75" header="0.3" footer="0.3"/>
  <pageSetup scale="86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F7BB2-C3B9-4F85-94D3-414AE3F9BE93}">
  <sheetPr>
    <pageSetUpPr fitToPage="1"/>
  </sheetPr>
  <dimension ref="A1:AD48"/>
  <sheetViews>
    <sheetView topLeftCell="A4" zoomScale="86" zoomScaleNormal="86" workbookViewId="0">
      <selection activeCell="AP36" sqref="AP36"/>
    </sheetView>
  </sheetViews>
  <sheetFormatPr defaultColWidth="9.140625" defaultRowHeight="15" x14ac:dyDescent="0.25"/>
  <cols>
    <col min="1" max="2" width="11.85546875" style="28" bestFit="1" customWidth="1"/>
    <col min="3" max="3" width="11.28515625" style="28" bestFit="1" customWidth="1"/>
    <col min="4" max="4" width="10.85546875" style="28" bestFit="1" customWidth="1"/>
    <col min="5" max="5" width="11.5703125" style="28" bestFit="1" customWidth="1"/>
    <col min="6" max="6" width="40.42578125" style="28" bestFit="1" customWidth="1"/>
    <col min="7" max="7" width="21" style="28" hidden="1" customWidth="1"/>
    <col min="8" max="8" width="16.7109375" style="28" hidden="1" customWidth="1"/>
    <col min="9" max="9" width="16.28515625" style="28" hidden="1" customWidth="1"/>
    <col min="10" max="10" width="17.7109375" style="28" bestFit="1" customWidth="1"/>
    <col min="11" max="11" width="14.28515625" style="28" hidden="1" customWidth="1"/>
    <col min="12" max="12" width="18.5703125" style="28" hidden="1" customWidth="1"/>
    <col min="13" max="13" width="19.28515625" style="32" hidden="1" customWidth="1"/>
    <col min="14" max="15" width="17.85546875" style="28" hidden="1" customWidth="1"/>
    <col min="16" max="16" width="14.5703125" style="28" hidden="1" customWidth="1"/>
    <col min="17" max="17" width="15.28515625" style="28" hidden="1" customWidth="1"/>
    <col min="18" max="18" width="16.42578125" style="28" hidden="1" customWidth="1"/>
    <col min="19" max="19" width="14" style="28" hidden="1" customWidth="1"/>
    <col min="20" max="22" width="17.28515625" style="28" hidden="1" customWidth="1"/>
    <col min="23" max="23" width="13.7109375" style="28" hidden="1" customWidth="1"/>
    <col min="24" max="24" width="16" style="28" hidden="1" customWidth="1"/>
    <col min="25" max="25" width="15.7109375" style="28" hidden="1" customWidth="1"/>
    <col min="26" max="26" width="16" style="28" hidden="1" customWidth="1"/>
    <col min="27" max="27" width="12.5703125" style="28" hidden="1" customWidth="1"/>
    <col min="28" max="28" width="13.7109375" style="28" hidden="1" customWidth="1"/>
    <col min="29" max="29" width="125.5703125" style="28" hidden="1" customWidth="1"/>
    <col min="30" max="30" width="26" style="28" customWidth="1"/>
    <col min="31" max="16384" width="9.140625" style="28"/>
  </cols>
  <sheetData>
    <row r="1" spans="1:3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6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26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1" t="s">
        <v>28</v>
      </c>
      <c r="AD1" s="27" t="s">
        <v>613</v>
      </c>
    </row>
    <row r="2" spans="1:30" x14ac:dyDescent="0.25">
      <c r="A2" s="28">
        <v>5</v>
      </c>
      <c r="B2" s="28" t="s">
        <v>1468</v>
      </c>
      <c r="C2" s="28" t="s">
        <v>706</v>
      </c>
      <c r="D2" s="28" t="s">
        <v>616</v>
      </c>
      <c r="E2" s="40">
        <v>1.04</v>
      </c>
      <c r="F2" s="28" t="s">
        <v>1469</v>
      </c>
      <c r="I2" s="28" t="s">
        <v>35</v>
      </c>
      <c r="J2" s="41">
        <v>182000</v>
      </c>
      <c r="K2" s="42"/>
      <c r="N2" s="32"/>
      <c r="O2" s="32"/>
      <c r="P2" s="32"/>
      <c r="Q2" s="32"/>
      <c r="R2" s="32"/>
      <c r="S2" s="32"/>
      <c r="T2" s="32"/>
      <c r="U2" s="32"/>
      <c r="V2" s="32"/>
      <c r="W2" s="43"/>
      <c r="X2" s="43"/>
      <c r="Y2" s="43"/>
      <c r="Z2" s="43"/>
      <c r="AB2" s="43"/>
      <c r="AC2" s="43"/>
      <c r="AD2" s="43" t="s">
        <v>1470</v>
      </c>
    </row>
    <row r="3" spans="1:30" x14ac:dyDescent="0.25">
      <c r="A3" s="28">
        <v>5</v>
      </c>
      <c r="B3" s="28" t="s">
        <v>1468</v>
      </c>
      <c r="C3" s="28" t="s">
        <v>1471</v>
      </c>
      <c r="D3" s="28" t="s">
        <v>616</v>
      </c>
      <c r="E3" s="40">
        <v>1.2</v>
      </c>
      <c r="F3" s="28" t="s">
        <v>1472</v>
      </c>
      <c r="I3" s="28" t="s">
        <v>35</v>
      </c>
      <c r="J3" s="41">
        <v>200000</v>
      </c>
      <c r="K3" s="42"/>
      <c r="N3" s="32"/>
      <c r="O3" s="32"/>
      <c r="P3" s="32"/>
      <c r="Q3" s="32"/>
      <c r="R3" s="32"/>
      <c r="S3" s="32"/>
      <c r="T3" s="32"/>
      <c r="U3" s="32"/>
      <c r="V3" s="32"/>
      <c r="W3" s="43"/>
      <c r="X3" s="43"/>
      <c r="Y3" s="43"/>
      <c r="Z3" s="43"/>
      <c r="AB3" s="43"/>
      <c r="AC3" s="43"/>
      <c r="AD3" s="43" t="s">
        <v>1473</v>
      </c>
    </row>
    <row r="4" spans="1:30" x14ac:dyDescent="0.25">
      <c r="A4" s="28">
        <v>5</v>
      </c>
      <c r="B4" s="28" t="s">
        <v>1468</v>
      </c>
      <c r="C4" s="28" t="s">
        <v>1474</v>
      </c>
      <c r="D4" s="28" t="s">
        <v>616</v>
      </c>
      <c r="E4" s="40">
        <v>1.929</v>
      </c>
      <c r="F4" s="28" t="s">
        <v>1475</v>
      </c>
      <c r="I4" s="28" t="s">
        <v>35</v>
      </c>
      <c r="J4" s="41">
        <v>325000</v>
      </c>
      <c r="K4" s="42"/>
      <c r="N4" s="32"/>
      <c r="O4" s="32"/>
      <c r="P4" s="32"/>
      <c r="Q4" s="32"/>
      <c r="R4" s="32"/>
      <c r="S4" s="32"/>
      <c r="T4" s="32"/>
      <c r="U4" s="32"/>
      <c r="V4" s="32"/>
      <c r="W4" s="43"/>
      <c r="X4" s="43"/>
      <c r="Y4" s="43"/>
      <c r="Z4" s="43"/>
      <c r="AB4" s="43"/>
      <c r="AC4" s="43"/>
      <c r="AD4" s="43" t="s">
        <v>1476</v>
      </c>
    </row>
    <row r="5" spans="1:30" x14ac:dyDescent="0.25">
      <c r="A5" s="28">
        <v>5</v>
      </c>
      <c r="B5" s="28" t="s">
        <v>1468</v>
      </c>
      <c r="C5" s="28" t="s">
        <v>1477</v>
      </c>
      <c r="D5" s="28" t="s">
        <v>616</v>
      </c>
      <c r="E5" s="40">
        <v>0.65</v>
      </c>
      <c r="F5" s="28" t="s">
        <v>1478</v>
      </c>
      <c r="I5" s="28" t="s">
        <v>35</v>
      </c>
      <c r="J5" s="41">
        <v>113750</v>
      </c>
      <c r="K5" s="42"/>
      <c r="N5" s="63"/>
      <c r="O5" s="32"/>
      <c r="P5" s="32"/>
      <c r="Q5" s="32"/>
      <c r="R5" s="32"/>
      <c r="S5" s="32"/>
      <c r="T5" s="32"/>
      <c r="U5" s="32"/>
      <c r="V5" s="32"/>
      <c r="W5" s="43"/>
      <c r="X5" s="43"/>
      <c r="Y5" s="43"/>
      <c r="Z5" s="43"/>
      <c r="AB5" s="43"/>
      <c r="AC5" s="43"/>
      <c r="AD5" s="43" t="s">
        <v>1479</v>
      </c>
    </row>
    <row r="6" spans="1:30" x14ac:dyDescent="0.25">
      <c r="A6" s="28">
        <v>5</v>
      </c>
      <c r="B6" s="28" t="s">
        <v>1468</v>
      </c>
      <c r="C6" s="28" t="s">
        <v>1474</v>
      </c>
      <c r="D6" s="28" t="s">
        <v>616</v>
      </c>
      <c r="E6" s="40">
        <v>0.5</v>
      </c>
      <c r="F6" s="28" t="s">
        <v>1480</v>
      </c>
      <c r="I6" s="28" t="s">
        <v>35</v>
      </c>
      <c r="J6" s="41">
        <v>87500</v>
      </c>
      <c r="K6" s="42"/>
      <c r="N6" s="63"/>
      <c r="O6" s="32"/>
      <c r="P6" s="32"/>
      <c r="Q6" s="32"/>
      <c r="R6" s="32"/>
      <c r="S6" s="32"/>
      <c r="T6" s="32"/>
      <c r="U6" s="32"/>
      <c r="V6" s="32"/>
      <c r="W6" s="43"/>
      <c r="X6" s="43"/>
      <c r="Y6" s="43"/>
      <c r="Z6" s="43"/>
      <c r="AB6" s="43"/>
      <c r="AC6" s="43"/>
      <c r="AD6" s="43" t="s">
        <v>1481</v>
      </c>
    </row>
    <row r="7" spans="1:30" x14ac:dyDescent="0.25">
      <c r="A7" s="28">
        <v>5</v>
      </c>
      <c r="B7" s="28" t="s">
        <v>1468</v>
      </c>
      <c r="C7" s="28" t="s">
        <v>1482</v>
      </c>
      <c r="D7" s="28" t="s">
        <v>616</v>
      </c>
      <c r="E7" s="40">
        <v>5.37</v>
      </c>
      <c r="F7" s="28" t="s">
        <v>1483</v>
      </c>
      <c r="I7" s="28" t="s">
        <v>35</v>
      </c>
      <c r="J7" s="41">
        <v>925000</v>
      </c>
      <c r="K7" s="42"/>
      <c r="N7" s="63"/>
      <c r="O7" s="32"/>
      <c r="P7" s="32"/>
      <c r="Q7" s="32"/>
      <c r="R7" s="32"/>
      <c r="S7" s="32"/>
      <c r="T7" s="32"/>
      <c r="U7" s="32"/>
      <c r="V7" s="32"/>
      <c r="W7" s="43"/>
      <c r="X7" s="43"/>
      <c r="Y7" s="43"/>
      <c r="Z7" s="43"/>
      <c r="AB7" s="43"/>
      <c r="AC7" s="43"/>
      <c r="AD7" s="43" t="s">
        <v>1484</v>
      </c>
    </row>
    <row r="8" spans="1:30" x14ac:dyDescent="0.25">
      <c r="A8" s="28">
        <v>5</v>
      </c>
      <c r="B8" s="28" t="s">
        <v>1468</v>
      </c>
      <c r="C8" s="28" t="s">
        <v>1485</v>
      </c>
      <c r="D8" s="28" t="s">
        <v>616</v>
      </c>
      <c r="E8" s="40">
        <v>0.8</v>
      </c>
      <c r="F8" s="28" t="s">
        <v>1486</v>
      </c>
      <c r="I8" s="28" t="s">
        <v>35</v>
      </c>
      <c r="J8" s="41">
        <v>140000</v>
      </c>
      <c r="K8" s="42"/>
      <c r="N8" s="32"/>
      <c r="O8" s="32"/>
      <c r="P8" s="32"/>
      <c r="Q8" s="32"/>
      <c r="R8" s="32"/>
      <c r="S8" s="32"/>
      <c r="T8" s="32"/>
      <c r="U8" s="32"/>
      <c r="V8" s="32"/>
      <c r="W8" s="43"/>
      <c r="X8" s="43"/>
      <c r="Y8" s="43"/>
      <c r="Z8" s="43"/>
      <c r="AB8" s="43"/>
      <c r="AC8" s="43"/>
      <c r="AD8" s="43" t="s">
        <v>1487</v>
      </c>
    </row>
    <row r="9" spans="1:30" x14ac:dyDescent="0.25">
      <c r="A9" s="28">
        <v>5</v>
      </c>
      <c r="B9" s="28" t="s">
        <v>1468</v>
      </c>
      <c r="C9" s="28" t="s">
        <v>1488</v>
      </c>
      <c r="D9" s="28" t="s">
        <v>616</v>
      </c>
      <c r="E9" s="40">
        <v>1.21</v>
      </c>
      <c r="F9" s="28" t="s">
        <v>1489</v>
      </c>
      <c r="I9" s="28" t="s">
        <v>35</v>
      </c>
      <c r="J9" s="41">
        <v>211750</v>
      </c>
      <c r="K9" s="42"/>
      <c r="N9" s="32"/>
      <c r="O9" s="32"/>
      <c r="P9" s="32"/>
      <c r="Q9" s="32"/>
      <c r="R9" s="32"/>
      <c r="S9" s="32"/>
      <c r="T9" s="32"/>
      <c r="U9" s="32"/>
      <c r="V9" s="32"/>
      <c r="W9" s="43"/>
      <c r="X9" s="43"/>
      <c r="Y9" s="43"/>
      <c r="Z9" s="43"/>
      <c r="AB9" s="43"/>
      <c r="AC9" s="43"/>
      <c r="AD9" s="43" t="s">
        <v>1490</v>
      </c>
    </row>
    <row r="10" spans="1:30" x14ac:dyDescent="0.25">
      <c r="A10" s="28">
        <v>5</v>
      </c>
      <c r="B10" s="28" t="s">
        <v>1468</v>
      </c>
      <c r="C10" s="28" t="s">
        <v>1491</v>
      </c>
      <c r="D10" s="28" t="s">
        <v>616</v>
      </c>
      <c r="E10" s="40">
        <v>3.26</v>
      </c>
      <c r="F10" s="28" t="s">
        <v>1492</v>
      </c>
      <c r="I10" s="28" t="s">
        <v>35</v>
      </c>
      <c r="J10" s="41">
        <v>560000</v>
      </c>
      <c r="K10" s="42"/>
      <c r="N10" s="32"/>
      <c r="O10" s="32"/>
      <c r="P10" s="32"/>
      <c r="Q10" s="32"/>
      <c r="R10" s="32"/>
      <c r="S10" s="32"/>
      <c r="T10" s="32"/>
      <c r="U10" s="32"/>
      <c r="V10" s="32"/>
      <c r="W10" s="43"/>
      <c r="X10" s="43"/>
      <c r="Y10" s="43"/>
      <c r="Z10" s="43"/>
      <c r="AB10" s="43"/>
      <c r="AC10" s="43"/>
      <c r="AD10" s="43" t="s">
        <v>1493</v>
      </c>
    </row>
    <row r="11" spans="1:30" x14ac:dyDescent="0.25">
      <c r="A11" s="28">
        <v>5</v>
      </c>
      <c r="B11" s="28" t="s">
        <v>1494</v>
      </c>
      <c r="C11" s="28" t="s">
        <v>800</v>
      </c>
      <c r="D11" s="28" t="s">
        <v>616</v>
      </c>
      <c r="E11" s="40">
        <v>2.89</v>
      </c>
      <c r="F11" s="28" t="s">
        <v>1495</v>
      </c>
      <c r="I11" s="28" t="s">
        <v>35</v>
      </c>
      <c r="J11" s="41">
        <v>505750</v>
      </c>
      <c r="K11" s="42"/>
      <c r="N11" s="32"/>
      <c r="O11" s="32"/>
      <c r="P11" s="32"/>
      <c r="Q11" s="32"/>
      <c r="R11" s="32"/>
      <c r="S11" s="32"/>
      <c r="T11" s="32"/>
      <c r="U11" s="32"/>
      <c r="V11" s="32"/>
      <c r="W11" s="43"/>
      <c r="X11" s="43"/>
      <c r="Y11" s="43"/>
      <c r="Z11" s="43"/>
      <c r="AB11" s="43"/>
      <c r="AC11" s="43"/>
      <c r="AD11" s="43" t="s">
        <v>1496</v>
      </c>
    </row>
    <row r="12" spans="1:30" x14ac:dyDescent="0.25">
      <c r="A12" s="28">
        <v>5</v>
      </c>
      <c r="B12" s="28" t="s">
        <v>1494</v>
      </c>
      <c r="C12" s="28" t="s">
        <v>876</v>
      </c>
      <c r="D12" s="28" t="s">
        <v>616</v>
      </c>
      <c r="E12" s="40">
        <v>2.4300000000000002</v>
      </c>
      <c r="F12" s="28" t="s">
        <v>1497</v>
      </c>
      <c r="I12" s="28" t="s">
        <v>35</v>
      </c>
      <c r="J12" s="41">
        <v>425250</v>
      </c>
      <c r="K12" s="42"/>
      <c r="N12" s="32"/>
      <c r="O12" s="32"/>
      <c r="P12" s="32"/>
      <c r="Q12" s="32"/>
      <c r="R12" s="32"/>
      <c r="S12" s="32"/>
      <c r="T12" s="32"/>
      <c r="U12" s="32"/>
      <c r="V12" s="32"/>
      <c r="W12" s="43"/>
      <c r="X12" s="43"/>
      <c r="Y12" s="43"/>
      <c r="Z12" s="43"/>
      <c r="AB12" s="43"/>
      <c r="AC12" s="43"/>
      <c r="AD12" s="43" t="s">
        <v>1498</v>
      </c>
    </row>
    <row r="13" spans="1:30" x14ac:dyDescent="0.25">
      <c r="A13" s="28">
        <v>5</v>
      </c>
      <c r="B13" s="28" t="s">
        <v>1494</v>
      </c>
      <c r="C13" s="28" t="s">
        <v>876</v>
      </c>
      <c r="D13" s="28" t="s">
        <v>616</v>
      </c>
      <c r="E13" s="40">
        <v>2.4300000000000002</v>
      </c>
      <c r="F13" s="28" t="s">
        <v>1499</v>
      </c>
      <c r="I13" s="28" t="s">
        <v>35</v>
      </c>
      <c r="J13" s="41">
        <v>425250</v>
      </c>
      <c r="K13" s="42"/>
      <c r="N13" s="32"/>
      <c r="O13" s="32"/>
      <c r="P13" s="32"/>
      <c r="Q13" s="32"/>
      <c r="R13" s="32"/>
      <c r="S13" s="32"/>
      <c r="T13" s="32"/>
      <c r="U13" s="32"/>
      <c r="V13" s="32"/>
      <c r="W13" s="43"/>
      <c r="X13" s="43"/>
      <c r="Y13" s="43"/>
      <c r="Z13" s="43"/>
      <c r="AB13" s="43"/>
      <c r="AC13" s="43"/>
      <c r="AD13" s="43" t="s">
        <v>1500</v>
      </c>
    </row>
    <row r="14" spans="1:30" x14ac:dyDescent="0.25">
      <c r="A14" s="28">
        <v>5</v>
      </c>
      <c r="B14" s="28" t="s">
        <v>1494</v>
      </c>
      <c r="C14" s="28" t="s">
        <v>195</v>
      </c>
      <c r="D14" s="28" t="s">
        <v>616</v>
      </c>
      <c r="E14" s="40">
        <v>3.13</v>
      </c>
      <c r="F14" s="28" t="s">
        <v>1501</v>
      </c>
      <c r="I14" s="28" t="s">
        <v>35</v>
      </c>
      <c r="J14" s="41">
        <v>525000</v>
      </c>
      <c r="K14" s="42"/>
      <c r="N14" s="32"/>
      <c r="O14" s="32"/>
      <c r="P14" s="32"/>
      <c r="Q14" s="32"/>
      <c r="R14" s="32"/>
      <c r="S14" s="32"/>
      <c r="T14" s="32"/>
      <c r="U14" s="32"/>
      <c r="V14" s="32"/>
      <c r="W14" s="43"/>
      <c r="X14" s="43"/>
      <c r="Y14" s="43"/>
      <c r="Z14" s="43"/>
      <c r="AB14" s="43"/>
      <c r="AC14" s="43"/>
      <c r="AD14" s="43" t="s">
        <v>1502</v>
      </c>
    </row>
    <row r="15" spans="1:30" x14ac:dyDescent="0.25">
      <c r="A15" s="28">
        <v>5</v>
      </c>
      <c r="B15" s="28" t="s">
        <v>1494</v>
      </c>
      <c r="C15" s="28" t="s">
        <v>195</v>
      </c>
      <c r="D15" s="28" t="s">
        <v>616</v>
      </c>
      <c r="E15" s="40">
        <v>2.4900000000000002</v>
      </c>
      <c r="F15" s="28" t="s">
        <v>1503</v>
      </c>
      <c r="I15" s="28" t="s">
        <v>35</v>
      </c>
      <c r="J15" s="41">
        <v>435750</v>
      </c>
      <c r="K15" s="42"/>
      <c r="N15" s="32"/>
      <c r="O15" s="32"/>
      <c r="P15" s="32"/>
      <c r="Q15" s="32"/>
      <c r="R15" s="32"/>
      <c r="S15" s="32"/>
      <c r="T15" s="32"/>
      <c r="U15" s="32"/>
      <c r="V15" s="32"/>
      <c r="W15" s="43"/>
      <c r="X15" s="43"/>
      <c r="Y15" s="43"/>
      <c r="Z15" s="43"/>
      <c r="AB15" s="43"/>
      <c r="AC15" s="43"/>
      <c r="AD15" s="43" t="s">
        <v>1504</v>
      </c>
    </row>
    <row r="16" spans="1:30" x14ac:dyDescent="0.25">
      <c r="A16" s="28">
        <v>5</v>
      </c>
      <c r="B16" s="28" t="s">
        <v>1505</v>
      </c>
      <c r="C16" s="28" t="s">
        <v>300</v>
      </c>
      <c r="D16" s="28" t="s">
        <v>616</v>
      </c>
      <c r="E16" s="40">
        <v>1.01</v>
      </c>
      <c r="F16" s="28" t="s">
        <v>1506</v>
      </c>
      <c r="I16" s="28" t="s">
        <v>35</v>
      </c>
      <c r="J16" s="41">
        <v>176750</v>
      </c>
      <c r="K16" s="42"/>
      <c r="N16" s="63"/>
      <c r="O16" s="32"/>
      <c r="P16" s="32"/>
      <c r="Q16" s="32"/>
      <c r="R16" s="32"/>
      <c r="S16" s="32"/>
      <c r="T16" s="32"/>
      <c r="U16" s="32"/>
      <c r="V16" s="32"/>
      <c r="W16" s="43"/>
      <c r="X16" s="43"/>
      <c r="Y16" s="43"/>
      <c r="Z16" s="43"/>
      <c r="AB16" s="43"/>
      <c r="AC16" s="43"/>
      <c r="AD16" s="43" t="s">
        <v>1507</v>
      </c>
    </row>
    <row r="17" spans="1:30" x14ac:dyDescent="0.25">
      <c r="A17" s="28">
        <v>5</v>
      </c>
      <c r="B17" s="28" t="s">
        <v>1505</v>
      </c>
      <c r="C17" s="28" t="s">
        <v>1508</v>
      </c>
      <c r="D17" s="28" t="s">
        <v>616</v>
      </c>
      <c r="E17" s="40">
        <v>3.34</v>
      </c>
      <c r="F17" s="28" t="s">
        <v>1509</v>
      </c>
      <c r="I17" s="28" t="s">
        <v>35</v>
      </c>
      <c r="J17" s="41">
        <v>584500</v>
      </c>
      <c r="K17" s="42"/>
      <c r="N17" s="63"/>
      <c r="O17" s="32"/>
      <c r="P17" s="32"/>
      <c r="Q17" s="32"/>
      <c r="R17" s="32"/>
      <c r="S17" s="32"/>
      <c r="T17" s="32"/>
      <c r="U17" s="32"/>
      <c r="V17" s="32"/>
      <c r="W17" s="43"/>
      <c r="X17" s="43"/>
      <c r="Y17" s="43"/>
      <c r="Z17" s="43"/>
      <c r="AB17" s="43"/>
      <c r="AC17" s="43"/>
      <c r="AD17" s="43" t="s">
        <v>1510</v>
      </c>
    </row>
    <row r="18" spans="1:30" x14ac:dyDescent="0.25">
      <c r="A18" s="28">
        <v>5</v>
      </c>
      <c r="B18" s="28" t="s">
        <v>1505</v>
      </c>
      <c r="C18" s="28" t="s">
        <v>800</v>
      </c>
      <c r="D18" s="28" t="s">
        <v>616</v>
      </c>
      <c r="E18" s="40">
        <v>2.2000000000000002</v>
      </c>
      <c r="F18" s="28" t="s">
        <v>1511</v>
      </c>
      <c r="I18" s="28" t="s">
        <v>35</v>
      </c>
      <c r="J18" s="41">
        <v>385000</v>
      </c>
      <c r="K18" s="42"/>
      <c r="N18" s="63"/>
      <c r="O18" s="32"/>
      <c r="P18" s="32"/>
      <c r="Q18" s="32"/>
      <c r="R18" s="32"/>
      <c r="S18" s="32"/>
      <c r="T18" s="32"/>
      <c r="U18" s="32"/>
      <c r="V18" s="32"/>
      <c r="W18" s="43"/>
      <c r="X18" s="43"/>
      <c r="Y18" s="43"/>
      <c r="Z18" s="43"/>
      <c r="AB18" s="43"/>
      <c r="AC18" s="43"/>
      <c r="AD18" s="43" t="s">
        <v>1512</v>
      </c>
    </row>
    <row r="19" spans="1:30" x14ac:dyDescent="0.25">
      <c r="A19" s="28">
        <v>5</v>
      </c>
      <c r="B19" s="28" t="s">
        <v>1505</v>
      </c>
      <c r="C19" s="28" t="s">
        <v>800</v>
      </c>
      <c r="D19" s="28" t="s">
        <v>616</v>
      </c>
      <c r="E19" s="40">
        <v>1.9</v>
      </c>
      <c r="F19" s="28" t="s">
        <v>1513</v>
      </c>
      <c r="I19" s="28" t="s">
        <v>35</v>
      </c>
      <c r="J19" s="41">
        <v>332500</v>
      </c>
      <c r="K19" s="42"/>
      <c r="N19" s="63"/>
      <c r="O19" s="32"/>
      <c r="P19" s="32"/>
      <c r="Q19" s="32"/>
      <c r="R19" s="32"/>
      <c r="S19" s="32"/>
      <c r="T19" s="32"/>
      <c r="U19" s="32"/>
      <c r="V19" s="32"/>
      <c r="W19" s="43"/>
      <c r="X19" s="43"/>
      <c r="Y19" s="43"/>
      <c r="Z19" s="43"/>
      <c r="AB19" s="43"/>
      <c r="AC19" s="43"/>
      <c r="AD19" s="43" t="s">
        <v>1514</v>
      </c>
    </row>
    <row r="20" spans="1:30" x14ac:dyDescent="0.25">
      <c r="A20" s="28">
        <v>5</v>
      </c>
      <c r="B20" s="28" t="s">
        <v>1505</v>
      </c>
      <c r="C20" s="28" t="s">
        <v>800</v>
      </c>
      <c r="D20" s="28" t="s">
        <v>616</v>
      </c>
      <c r="E20" s="40">
        <v>1.5</v>
      </c>
      <c r="F20" s="28" t="s">
        <v>1515</v>
      </c>
      <c r="I20" s="28" t="s">
        <v>35</v>
      </c>
      <c r="J20" s="41">
        <v>262500</v>
      </c>
      <c r="K20" s="42"/>
      <c r="N20" s="63"/>
      <c r="O20" s="32"/>
      <c r="P20" s="32"/>
      <c r="Q20" s="32"/>
      <c r="R20" s="32"/>
      <c r="S20" s="32"/>
      <c r="T20" s="32"/>
      <c r="U20" s="32"/>
      <c r="V20" s="32"/>
      <c r="W20" s="43"/>
      <c r="X20" s="43"/>
      <c r="Y20" s="43"/>
      <c r="Z20" s="43"/>
      <c r="AB20" s="43"/>
      <c r="AC20" s="43"/>
      <c r="AD20" s="43" t="s">
        <v>1516</v>
      </c>
    </row>
    <row r="21" spans="1:30" x14ac:dyDescent="0.25">
      <c r="A21" s="28">
        <v>5</v>
      </c>
      <c r="B21" s="28" t="s">
        <v>1505</v>
      </c>
      <c r="C21" s="28" t="s">
        <v>770</v>
      </c>
      <c r="D21" s="28" t="s">
        <v>616</v>
      </c>
      <c r="E21" s="40">
        <v>1</v>
      </c>
      <c r="F21" s="28" t="s">
        <v>1517</v>
      </c>
      <c r="I21" s="28" t="s">
        <v>35</v>
      </c>
      <c r="J21" s="41">
        <v>176750</v>
      </c>
      <c r="K21" s="42"/>
      <c r="N21" s="32"/>
      <c r="O21" s="32"/>
      <c r="P21" s="32"/>
      <c r="Q21" s="32"/>
      <c r="R21" s="32"/>
      <c r="S21" s="32"/>
      <c r="T21" s="32"/>
      <c r="U21" s="32"/>
      <c r="V21" s="32"/>
      <c r="W21" s="43"/>
      <c r="X21" s="43"/>
      <c r="Y21" s="43"/>
      <c r="Z21" s="43"/>
      <c r="AB21" s="43"/>
      <c r="AC21" s="43"/>
      <c r="AD21" s="43" t="s">
        <v>1518</v>
      </c>
    </row>
    <row r="22" spans="1:30" x14ac:dyDescent="0.25">
      <c r="A22" s="28">
        <v>5</v>
      </c>
      <c r="B22" s="28" t="s">
        <v>1505</v>
      </c>
      <c r="C22" s="28" t="s">
        <v>770</v>
      </c>
      <c r="D22" s="28" t="s">
        <v>616</v>
      </c>
      <c r="E22" s="40">
        <v>1.5</v>
      </c>
      <c r="F22" s="28" t="s">
        <v>1519</v>
      </c>
      <c r="I22" s="28" t="s">
        <v>35</v>
      </c>
      <c r="J22" s="41">
        <v>262500</v>
      </c>
      <c r="K22" s="42"/>
      <c r="N22" s="32"/>
      <c r="O22" s="32"/>
      <c r="P22" s="32"/>
      <c r="Q22" s="32"/>
      <c r="R22" s="32"/>
      <c r="S22" s="32"/>
      <c r="T22" s="32"/>
      <c r="U22" s="32"/>
      <c r="V22" s="32"/>
      <c r="W22" s="43"/>
      <c r="X22" s="43"/>
      <c r="Y22" s="43"/>
      <c r="Z22" s="43"/>
      <c r="AB22" s="43"/>
      <c r="AC22" s="43"/>
      <c r="AD22" s="43" t="s">
        <v>1520</v>
      </c>
    </row>
    <row r="23" spans="1:30" x14ac:dyDescent="0.25">
      <c r="A23" s="28">
        <v>5</v>
      </c>
      <c r="B23" s="28" t="s">
        <v>1505</v>
      </c>
      <c r="C23" s="28" t="s">
        <v>638</v>
      </c>
      <c r="D23" s="28" t="s">
        <v>616</v>
      </c>
      <c r="E23" s="40">
        <v>3.66</v>
      </c>
      <c r="F23" s="28" t="s">
        <v>1521</v>
      </c>
      <c r="I23" s="28" t="s">
        <v>35</v>
      </c>
      <c r="J23" s="41">
        <v>584500</v>
      </c>
      <c r="K23" s="42"/>
      <c r="N23" s="32"/>
      <c r="O23" s="32"/>
      <c r="P23" s="32"/>
      <c r="Q23" s="32"/>
      <c r="R23" s="32"/>
      <c r="S23" s="32"/>
      <c r="T23" s="32"/>
      <c r="U23" s="32"/>
      <c r="V23" s="32"/>
      <c r="W23" s="43"/>
      <c r="X23" s="43"/>
      <c r="Y23" s="43"/>
      <c r="Z23" s="43"/>
      <c r="AB23" s="43"/>
      <c r="AC23" s="43"/>
      <c r="AD23" s="43" t="s">
        <v>1522</v>
      </c>
    </row>
    <row r="24" spans="1:30" x14ac:dyDescent="0.25">
      <c r="A24" s="28">
        <v>5</v>
      </c>
      <c r="B24" s="28" t="s">
        <v>1505</v>
      </c>
      <c r="C24" s="28" t="s">
        <v>638</v>
      </c>
      <c r="D24" s="28" t="s">
        <v>616</v>
      </c>
      <c r="E24" s="40">
        <v>3.31</v>
      </c>
      <c r="F24" s="28" t="s">
        <v>1523</v>
      </c>
      <c r="I24" s="28" t="s">
        <v>35</v>
      </c>
      <c r="J24" s="41">
        <v>579250</v>
      </c>
      <c r="K24" s="42"/>
      <c r="N24" s="32"/>
      <c r="O24" s="32"/>
      <c r="P24" s="32"/>
      <c r="Q24" s="32"/>
      <c r="R24" s="32"/>
      <c r="S24" s="32"/>
      <c r="T24" s="32"/>
      <c r="U24" s="32"/>
      <c r="V24" s="32"/>
      <c r="W24" s="43"/>
      <c r="X24" s="43"/>
      <c r="Y24" s="43"/>
      <c r="Z24" s="43"/>
      <c r="AB24" s="43"/>
      <c r="AC24" s="43"/>
      <c r="AD24" s="43" t="s">
        <v>1524</v>
      </c>
    </row>
    <row r="25" spans="1:30" x14ac:dyDescent="0.25">
      <c r="A25" s="28">
        <v>5</v>
      </c>
      <c r="B25" s="28" t="s">
        <v>1525</v>
      </c>
      <c r="C25" s="28" t="s">
        <v>276</v>
      </c>
      <c r="D25" s="28" t="s">
        <v>616</v>
      </c>
      <c r="E25" s="40">
        <v>3</v>
      </c>
      <c r="F25" s="28" t="s">
        <v>1526</v>
      </c>
      <c r="I25" s="28" t="s">
        <v>35</v>
      </c>
      <c r="J25" s="41">
        <v>525000</v>
      </c>
      <c r="K25" s="42"/>
      <c r="N25" s="32"/>
      <c r="O25" s="32"/>
      <c r="P25" s="32"/>
      <c r="Q25" s="32"/>
      <c r="R25" s="32"/>
      <c r="S25" s="32"/>
      <c r="T25" s="32"/>
      <c r="U25" s="32"/>
      <c r="V25" s="32"/>
      <c r="W25" s="43"/>
      <c r="X25" s="43"/>
      <c r="Y25" s="43"/>
      <c r="Z25" s="43"/>
      <c r="AB25" s="43"/>
      <c r="AC25" s="43"/>
      <c r="AD25" s="43" t="s">
        <v>1527</v>
      </c>
    </row>
    <row r="26" spans="1:30" x14ac:dyDescent="0.25">
      <c r="A26" s="28">
        <v>5</v>
      </c>
      <c r="B26" s="28" t="s">
        <v>1525</v>
      </c>
      <c r="C26" s="28" t="s">
        <v>191</v>
      </c>
      <c r="D26" s="28" t="s">
        <v>616</v>
      </c>
      <c r="E26" s="40">
        <v>2.7</v>
      </c>
      <c r="F26" s="28" t="s">
        <v>1528</v>
      </c>
      <c r="I26" s="28" t="s">
        <v>35</v>
      </c>
      <c r="J26" s="41">
        <v>472000</v>
      </c>
      <c r="K26" s="42"/>
      <c r="N26" s="32"/>
      <c r="O26" s="32"/>
      <c r="P26" s="32"/>
      <c r="Q26" s="32"/>
      <c r="R26" s="32"/>
      <c r="S26" s="32"/>
      <c r="T26" s="32"/>
      <c r="U26" s="32"/>
      <c r="V26" s="32"/>
      <c r="W26" s="43"/>
      <c r="X26" s="43"/>
      <c r="Y26" s="43"/>
      <c r="Z26" s="43"/>
      <c r="AB26" s="43"/>
      <c r="AC26" s="43"/>
      <c r="AD26" s="43" t="s">
        <v>1529</v>
      </c>
    </row>
    <row r="27" spans="1:30" x14ac:dyDescent="0.25">
      <c r="A27" s="28">
        <v>5</v>
      </c>
      <c r="B27" s="28" t="s">
        <v>1525</v>
      </c>
      <c r="C27" s="28" t="s">
        <v>1530</v>
      </c>
      <c r="D27" s="28" t="s">
        <v>616</v>
      </c>
      <c r="E27" s="40">
        <v>2</v>
      </c>
      <c r="F27" s="28" t="s">
        <v>1531</v>
      </c>
      <c r="I27" s="28" t="s">
        <v>35</v>
      </c>
      <c r="J27" s="41">
        <v>350000</v>
      </c>
      <c r="K27" s="42"/>
      <c r="N27" s="32"/>
      <c r="O27" s="32"/>
      <c r="P27" s="32"/>
      <c r="Q27" s="32"/>
      <c r="R27" s="32"/>
      <c r="S27" s="32"/>
      <c r="T27" s="32"/>
      <c r="U27" s="32"/>
      <c r="V27" s="32"/>
      <c r="W27" s="43"/>
      <c r="X27" s="43"/>
      <c r="Y27" s="43"/>
      <c r="Z27" s="43"/>
      <c r="AB27" s="43"/>
      <c r="AC27" s="43"/>
      <c r="AD27" s="43" t="s">
        <v>1532</v>
      </c>
    </row>
    <row r="28" spans="1:30" x14ac:dyDescent="0.25">
      <c r="A28" s="28">
        <v>5</v>
      </c>
      <c r="B28" s="28" t="s">
        <v>1525</v>
      </c>
      <c r="C28" s="28" t="s">
        <v>1533</v>
      </c>
      <c r="D28" s="28" t="s">
        <v>616</v>
      </c>
      <c r="E28" s="40">
        <v>1</v>
      </c>
      <c r="F28" s="28" t="s">
        <v>1534</v>
      </c>
      <c r="I28" s="28" t="s">
        <v>35</v>
      </c>
      <c r="J28" s="41">
        <v>175000</v>
      </c>
      <c r="K28" s="42"/>
      <c r="N28" s="32"/>
      <c r="O28" s="32"/>
      <c r="P28" s="32"/>
      <c r="Q28" s="32"/>
      <c r="R28" s="32"/>
      <c r="S28" s="32"/>
      <c r="T28" s="32"/>
      <c r="U28" s="32"/>
      <c r="V28" s="32"/>
      <c r="W28" s="43"/>
      <c r="X28" s="43"/>
      <c r="Y28" s="43"/>
      <c r="Z28" s="43"/>
      <c r="AB28" s="43"/>
      <c r="AC28" s="43"/>
      <c r="AD28" s="43" t="s">
        <v>1535</v>
      </c>
    </row>
    <row r="29" spans="1:30" x14ac:dyDescent="0.25">
      <c r="A29" s="28">
        <v>5</v>
      </c>
      <c r="B29" s="28" t="s">
        <v>1525</v>
      </c>
      <c r="C29" s="28" t="s">
        <v>1536</v>
      </c>
      <c r="D29" s="28" t="s">
        <v>616</v>
      </c>
      <c r="E29" s="40">
        <v>4.01</v>
      </c>
      <c r="F29" s="28" t="s">
        <v>1537</v>
      </c>
      <c r="I29" s="28" t="s">
        <v>35</v>
      </c>
      <c r="J29" s="41">
        <v>367500</v>
      </c>
      <c r="K29" s="42"/>
      <c r="N29" s="32"/>
      <c r="O29" s="32"/>
      <c r="P29" s="32"/>
      <c r="Q29" s="32"/>
      <c r="R29" s="32"/>
      <c r="S29" s="32"/>
      <c r="T29" s="32"/>
      <c r="U29" s="32"/>
      <c r="V29" s="32"/>
      <c r="W29" s="43"/>
      <c r="X29" s="43"/>
      <c r="Y29" s="43"/>
      <c r="Z29" s="43"/>
      <c r="AB29" s="43"/>
      <c r="AC29" s="43"/>
      <c r="AD29" s="43" t="s">
        <v>1538</v>
      </c>
    </row>
    <row r="30" spans="1:30" x14ac:dyDescent="0.25">
      <c r="A30" s="28">
        <v>5</v>
      </c>
      <c r="B30" s="28" t="s">
        <v>1525</v>
      </c>
      <c r="C30" s="28" t="s">
        <v>1539</v>
      </c>
      <c r="D30" s="28" t="s">
        <v>616</v>
      </c>
      <c r="E30" s="40">
        <v>2.0499999999999998</v>
      </c>
      <c r="F30" s="28" t="s">
        <v>1540</v>
      </c>
      <c r="I30" s="28" t="s">
        <v>35</v>
      </c>
      <c r="J30" s="41">
        <v>358750</v>
      </c>
      <c r="K30" s="42"/>
      <c r="N30" s="32"/>
      <c r="O30" s="32"/>
      <c r="P30" s="32"/>
      <c r="Q30" s="32"/>
      <c r="R30" s="32"/>
      <c r="S30" s="32"/>
      <c r="T30" s="32"/>
      <c r="U30" s="32"/>
      <c r="V30" s="32"/>
      <c r="W30" s="43"/>
      <c r="X30" s="43"/>
      <c r="Y30" s="43"/>
      <c r="Z30" s="43"/>
      <c r="AB30" s="43"/>
      <c r="AC30" s="43"/>
      <c r="AD30" s="43" t="s">
        <v>1541</v>
      </c>
    </row>
    <row r="31" spans="1:30" x14ac:dyDescent="0.25">
      <c r="A31" s="28">
        <v>5</v>
      </c>
      <c r="B31" s="28" t="s">
        <v>1542</v>
      </c>
      <c r="C31" s="28" t="s">
        <v>300</v>
      </c>
      <c r="D31" s="28" t="s">
        <v>616</v>
      </c>
      <c r="E31" s="40">
        <v>2.02</v>
      </c>
      <c r="F31" s="28" t="s">
        <v>1543</v>
      </c>
      <c r="I31" s="28" t="s">
        <v>35</v>
      </c>
      <c r="J31" s="41">
        <v>350000</v>
      </c>
      <c r="K31" s="42"/>
      <c r="N31" s="32"/>
      <c r="O31" s="32"/>
      <c r="P31" s="32"/>
      <c r="Q31" s="32"/>
      <c r="R31" s="32"/>
      <c r="S31" s="32"/>
      <c r="T31" s="32"/>
      <c r="U31" s="32"/>
      <c r="V31" s="32"/>
      <c r="W31" s="43"/>
      <c r="X31" s="43"/>
      <c r="Y31" s="43"/>
      <c r="Z31" s="43"/>
      <c r="AB31" s="43"/>
      <c r="AC31" s="43"/>
      <c r="AD31" s="43" t="s">
        <v>1544</v>
      </c>
    </row>
    <row r="32" spans="1:30" x14ac:dyDescent="0.25">
      <c r="A32" s="28">
        <v>5</v>
      </c>
      <c r="B32" s="28" t="s">
        <v>1542</v>
      </c>
      <c r="C32" s="28" t="s">
        <v>429</v>
      </c>
      <c r="D32" s="28" t="s">
        <v>616</v>
      </c>
      <c r="E32" s="40">
        <v>3.7</v>
      </c>
      <c r="F32" s="28" t="s">
        <v>1545</v>
      </c>
      <c r="I32" s="28" t="s">
        <v>35</v>
      </c>
      <c r="J32" s="41">
        <v>630000</v>
      </c>
      <c r="K32" s="42"/>
      <c r="N32" s="32"/>
      <c r="O32" s="32"/>
      <c r="P32" s="32"/>
      <c r="Q32" s="32"/>
      <c r="R32" s="32"/>
      <c r="S32" s="32"/>
      <c r="T32" s="32"/>
      <c r="U32" s="32"/>
      <c r="V32" s="32"/>
      <c r="W32" s="43"/>
      <c r="X32" s="43"/>
      <c r="Y32" s="43"/>
      <c r="Z32" s="43"/>
      <c r="AB32" s="43"/>
      <c r="AC32" s="43"/>
      <c r="AD32" s="43" t="s">
        <v>1546</v>
      </c>
    </row>
    <row r="33" spans="1:30" x14ac:dyDescent="0.25">
      <c r="A33" s="28">
        <v>5</v>
      </c>
      <c r="B33" s="28" t="s">
        <v>1542</v>
      </c>
      <c r="C33" s="28" t="s">
        <v>1547</v>
      </c>
      <c r="D33" s="28" t="s">
        <v>616</v>
      </c>
      <c r="E33" s="40">
        <v>1.73</v>
      </c>
      <c r="F33" s="28" t="s">
        <v>1548</v>
      </c>
      <c r="I33" s="28" t="s">
        <v>35</v>
      </c>
      <c r="J33" s="41">
        <v>302000</v>
      </c>
      <c r="K33" s="42"/>
      <c r="N33" s="63"/>
      <c r="O33" s="32"/>
      <c r="P33" s="32"/>
      <c r="Q33" s="32"/>
      <c r="R33" s="32"/>
      <c r="S33" s="32"/>
      <c r="T33" s="32"/>
      <c r="U33" s="32"/>
      <c r="V33" s="32"/>
      <c r="W33" s="43"/>
      <c r="X33" s="43"/>
      <c r="Y33" s="43"/>
      <c r="Z33" s="43"/>
      <c r="AB33" s="43"/>
      <c r="AC33" s="43"/>
      <c r="AD33" s="43" t="s">
        <v>1549</v>
      </c>
    </row>
    <row r="34" spans="1:30" x14ac:dyDescent="0.25">
      <c r="A34" s="28">
        <v>5</v>
      </c>
      <c r="B34" s="28" t="s">
        <v>1542</v>
      </c>
      <c r="C34" s="28" t="s">
        <v>276</v>
      </c>
      <c r="D34" s="28" t="s">
        <v>616</v>
      </c>
      <c r="E34" s="40">
        <v>2.08</v>
      </c>
      <c r="F34" s="28" t="s">
        <v>1550</v>
      </c>
      <c r="I34" s="28" t="s">
        <v>35</v>
      </c>
      <c r="J34" s="41">
        <v>275250</v>
      </c>
      <c r="K34" s="42"/>
      <c r="N34" s="63"/>
      <c r="O34" s="32"/>
      <c r="P34" s="32"/>
      <c r="Q34" s="32"/>
      <c r="R34" s="32"/>
      <c r="S34" s="32"/>
      <c r="T34" s="32"/>
      <c r="U34" s="32"/>
      <c r="V34" s="32"/>
      <c r="W34" s="43"/>
      <c r="X34" s="43"/>
      <c r="Y34" s="43"/>
      <c r="Z34" s="43"/>
      <c r="AB34" s="43"/>
      <c r="AC34" s="43"/>
      <c r="AD34" s="43" t="s">
        <v>1551</v>
      </c>
    </row>
    <row r="35" spans="1:30" x14ac:dyDescent="0.25">
      <c r="A35" s="28">
        <v>5</v>
      </c>
      <c r="B35" s="28" t="s">
        <v>1542</v>
      </c>
      <c r="C35" s="28" t="s">
        <v>1552</v>
      </c>
      <c r="D35" s="28" t="s">
        <v>616</v>
      </c>
      <c r="E35" s="40">
        <v>1.52</v>
      </c>
      <c r="F35" s="28" t="s">
        <v>1553</v>
      </c>
      <c r="I35" s="28" t="s">
        <v>35</v>
      </c>
      <c r="J35" s="41">
        <v>206000</v>
      </c>
      <c r="K35" s="42"/>
      <c r="N35" s="63"/>
      <c r="O35" s="32"/>
      <c r="P35" s="32"/>
      <c r="Q35" s="32"/>
      <c r="R35" s="32"/>
      <c r="S35" s="32"/>
      <c r="T35" s="32"/>
      <c r="U35" s="32"/>
      <c r="V35" s="32"/>
      <c r="W35" s="43"/>
      <c r="X35" s="43"/>
      <c r="Y35" s="43"/>
      <c r="Z35" s="43"/>
      <c r="AB35" s="43"/>
      <c r="AC35" s="43"/>
      <c r="AD35" s="43" t="s">
        <v>1554</v>
      </c>
    </row>
    <row r="36" spans="1:30" x14ac:dyDescent="0.25">
      <c r="A36" s="28">
        <v>5</v>
      </c>
      <c r="B36" s="28" t="s">
        <v>1542</v>
      </c>
      <c r="C36" s="28" t="s">
        <v>1555</v>
      </c>
      <c r="D36" s="28" t="s">
        <v>616</v>
      </c>
      <c r="E36" s="40">
        <v>2.4</v>
      </c>
      <c r="F36" s="28" t="s">
        <v>1556</v>
      </c>
      <c r="I36" s="28" t="s">
        <v>35</v>
      </c>
      <c r="J36" s="41">
        <v>420000</v>
      </c>
      <c r="K36" s="42"/>
      <c r="N36" s="32"/>
      <c r="O36" s="32"/>
      <c r="P36" s="32"/>
      <c r="Q36" s="32"/>
      <c r="R36" s="32"/>
      <c r="S36" s="32"/>
      <c r="T36" s="32"/>
      <c r="U36" s="32"/>
      <c r="V36" s="32"/>
      <c r="W36" s="43"/>
      <c r="X36" s="43"/>
      <c r="Y36" s="43"/>
      <c r="Z36" s="43"/>
      <c r="AB36" s="43"/>
      <c r="AC36" s="43"/>
      <c r="AD36" s="43" t="s">
        <v>1557</v>
      </c>
    </row>
    <row r="37" spans="1:30" x14ac:dyDescent="0.25">
      <c r="A37" s="28">
        <v>5</v>
      </c>
      <c r="B37" s="28" t="s">
        <v>1558</v>
      </c>
      <c r="C37" s="28" t="s">
        <v>1229</v>
      </c>
      <c r="D37" s="28" t="s">
        <v>616</v>
      </c>
      <c r="E37" s="40">
        <v>3.1</v>
      </c>
      <c r="F37" s="28" t="s">
        <v>1559</v>
      </c>
      <c r="I37" s="28" t="s">
        <v>35</v>
      </c>
      <c r="J37" s="41">
        <v>542500</v>
      </c>
      <c r="K37" s="42"/>
      <c r="N37" s="32"/>
      <c r="O37" s="32"/>
      <c r="P37" s="32"/>
      <c r="Q37" s="32"/>
      <c r="R37" s="32"/>
      <c r="S37" s="32"/>
      <c r="T37" s="32"/>
      <c r="U37" s="32"/>
      <c r="V37" s="32"/>
      <c r="W37" s="43"/>
      <c r="X37" s="43"/>
      <c r="Y37" s="43"/>
      <c r="Z37" s="43"/>
      <c r="AB37" s="43"/>
      <c r="AC37" s="43"/>
      <c r="AD37" s="43" t="s">
        <v>1560</v>
      </c>
    </row>
    <row r="38" spans="1:30" x14ac:dyDescent="0.25">
      <c r="A38" s="28">
        <v>5</v>
      </c>
      <c r="B38" s="28" t="s">
        <v>1558</v>
      </c>
      <c r="C38" s="28" t="s">
        <v>800</v>
      </c>
      <c r="D38" s="28" t="s">
        <v>616</v>
      </c>
      <c r="E38" s="40">
        <v>2.1</v>
      </c>
      <c r="F38" s="28" t="s">
        <v>1561</v>
      </c>
      <c r="I38" s="28" t="s">
        <v>35</v>
      </c>
      <c r="J38" s="41">
        <v>367500</v>
      </c>
      <c r="K38" s="42"/>
      <c r="N38" s="32"/>
      <c r="O38" s="32"/>
      <c r="P38" s="32"/>
      <c r="Q38" s="32"/>
      <c r="R38" s="32"/>
      <c r="S38" s="32"/>
      <c r="T38" s="32"/>
      <c r="U38" s="32"/>
      <c r="V38" s="32"/>
      <c r="W38" s="43"/>
      <c r="X38" s="43"/>
      <c r="Y38" s="43"/>
      <c r="Z38" s="43"/>
      <c r="AB38" s="43"/>
      <c r="AC38" s="43"/>
      <c r="AD38" s="43" t="s">
        <v>1562</v>
      </c>
    </row>
    <row r="39" spans="1:30" x14ac:dyDescent="0.25">
      <c r="A39" s="28">
        <v>5</v>
      </c>
      <c r="B39" s="28" t="s">
        <v>1558</v>
      </c>
      <c r="C39" s="28" t="s">
        <v>800</v>
      </c>
      <c r="D39" s="28" t="s">
        <v>616</v>
      </c>
      <c r="E39" s="40">
        <v>2.1</v>
      </c>
      <c r="F39" s="28" t="s">
        <v>1563</v>
      </c>
      <c r="I39" s="28" t="s">
        <v>35</v>
      </c>
      <c r="J39" s="41">
        <v>367500</v>
      </c>
      <c r="K39" s="42"/>
      <c r="N39" s="32"/>
      <c r="O39" s="32"/>
      <c r="P39" s="32"/>
      <c r="Q39" s="32"/>
      <c r="R39" s="32"/>
      <c r="S39" s="32"/>
      <c r="T39" s="32"/>
      <c r="U39" s="32"/>
      <c r="V39" s="32"/>
      <c r="W39" s="43"/>
      <c r="X39" s="43"/>
      <c r="Y39" s="43"/>
      <c r="Z39" s="43"/>
      <c r="AB39" s="43"/>
      <c r="AC39" s="43"/>
      <c r="AD39" s="43" t="s">
        <v>1564</v>
      </c>
    </row>
    <row r="40" spans="1:30" x14ac:dyDescent="0.25">
      <c r="A40" s="28">
        <v>5</v>
      </c>
      <c r="B40" s="28" t="s">
        <v>1558</v>
      </c>
      <c r="C40" s="28" t="s">
        <v>1565</v>
      </c>
      <c r="D40" s="28" t="s">
        <v>616</v>
      </c>
      <c r="E40" s="40">
        <v>2.0499999999999998</v>
      </c>
      <c r="F40" s="28" t="s">
        <v>1566</v>
      </c>
      <c r="I40" s="28" t="s">
        <v>35</v>
      </c>
      <c r="J40" s="41">
        <v>358749.99999999994</v>
      </c>
      <c r="K40" s="42"/>
      <c r="N40" s="32"/>
      <c r="O40" s="32"/>
      <c r="P40" s="32"/>
      <c r="Q40" s="32"/>
      <c r="R40" s="32"/>
      <c r="S40" s="32"/>
      <c r="T40" s="32"/>
      <c r="U40" s="32"/>
      <c r="V40" s="32"/>
      <c r="W40" s="43"/>
      <c r="X40" s="43"/>
      <c r="Y40" s="43"/>
      <c r="Z40" s="43"/>
      <c r="AB40" s="43"/>
      <c r="AC40" s="43"/>
      <c r="AD40" s="43" t="s">
        <v>1567</v>
      </c>
    </row>
    <row r="41" spans="1:30" x14ac:dyDescent="0.25">
      <c r="A41" s="28">
        <v>5</v>
      </c>
      <c r="B41" s="28" t="s">
        <v>1558</v>
      </c>
      <c r="C41" s="28" t="s">
        <v>1568</v>
      </c>
      <c r="D41" s="28" t="s">
        <v>616</v>
      </c>
      <c r="E41" s="40">
        <v>1.69</v>
      </c>
      <c r="F41" s="28" t="s">
        <v>1569</v>
      </c>
      <c r="I41" s="28" t="s">
        <v>35</v>
      </c>
      <c r="J41" s="41">
        <v>295750</v>
      </c>
      <c r="K41" s="42"/>
      <c r="N41" s="32"/>
      <c r="O41" s="32"/>
      <c r="P41" s="32"/>
      <c r="Q41" s="32"/>
      <c r="R41" s="32"/>
      <c r="S41" s="32"/>
      <c r="T41" s="32"/>
      <c r="U41" s="32"/>
      <c r="V41" s="32"/>
      <c r="W41" s="43"/>
      <c r="X41" s="43"/>
      <c r="Y41" s="43"/>
      <c r="Z41" s="43"/>
      <c r="AB41" s="43"/>
      <c r="AC41" s="43"/>
      <c r="AD41" s="43" t="s">
        <v>1570</v>
      </c>
    </row>
    <row r="42" spans="1:30" x14ac:dyDescent="0.25">
      <c r="A42" s="28">
        <v>5</v>
      </c>
      <c r="B42" s="28" t="s">
        <v>1558</v>
      </c>
      <c r="C42" s="28" t="s">
        <v>658</v>
      </c>
      <c r="D42" s="28" t="s">
        <v>616</v>
      </c>
      <c r="E42" s="40">
        <v>1.7</v>
      </c>
      <c r="F42" s="28" t="s">
        <v>1571</v>
      </c>
      <c r="I42" s="28" t="s">
        <v>35</v>
      </c>
      <c r="J42" s="41">
        <v>297500</v>
      </c>
      <c r="K42" s="42"/>
      <c r="N42" s="32"/>
      <c r="O42" s="32"/>
      <c r="P42" s="32"/>
      <c r="Q42" s="32"/>
      <c r="R42" s="32"/>
      <c r="S42" s="32"/>
      <c r="T42" s="32"/>
      <c r="U42" s="32"/>
      <c r="V42" s="32"/>
      <c r="W42" s="43"/>
      <c r="X42" s="43"/>
      <c r="Y42" s="43"/>
      <c r="Z42" s="43"/>
      <c r="AB42" s="43"/>
      <c r="AC42" s="43"/>
      <c r="AD42" s="43" t="s">
        <v>1572</v>
      </c>
    </row>
    <row r="43" spans="1:30" x14ac:dyDescent="0.25">
      <c r="A43" s="28">
        <v>5</v>
      </c>
      <c r="B43" s="28" t="s">
        <v>1558</v>
      </c>
      <c r="C43" s="28" t="s">
        <v>642</v>
      </c>
      <c r="D43" s="28" t="s">
        <v>616</v>
      </c>
      <c r="E43" s="40">
        <v>1.26</v>
      </c>
      <c r="F43" s="28" t="s">
        <v>1573</v>
      </c>
      <c r="I43" s="28" t="s">
        <v>35</v>
      </c>
      <c r="J43" s="41">
        <v>220500</v>
      </c>
      <c r="K43" s="42"/>
      <c r="N43" s="32"/>
      <c r="O43" s="32"/>
      <c r="P43" s="32"/>
      <c r="Q43" s="32"/>
      <c r="R43" s="32"/>
      <c r="S43" s="32"/>
      <c r="T43" s="32"/>
      <c r="U43" s="32"/>
      <c r="V43" s="32"/>
      <c r="W43" s="43"/>
      <c r="X43" s="43"/>
      <c r="Y43" s="43"/>
      <c r="Z43" s="43"/>
      <c r="AB43" s="43"/>
      <c r="AC43" s="43"/>
      <c r="AD43" s="43" t="s">
        <v>1574</v>
      </c>
    </row>
    <row r="44" spans="1:30" x14ac:dyDescent="0.25">
      <c r="A44" s="28">
        <v>5</v>
      </c>
      <c r="B44" s="28" t="s">
        <v>1575</v>
      </c>
      <c r="C44" s="28" t="s">
        <v>800</v>
      </c>
      <c r="D44" s="28" t="s">
        <v>616</v>
      </c>
      <c r="E44" s="40">
        <v>4.16</v>
      </c>
      <c r="F44" s="28" t="s">
        <v>1576</v>
      </c>
      <c r="I44" s="28" t="s">
        <v>35</v>
      </c>
      <c r="J44" s="41">
        <v>715000</v>
      </c>
      <c r="K44" s="42"/>
      <c r="N44" s="32"/>
      <c r="O44" s="32"/>
      <c r="P44" s="32"/>
      <c r="Q44" s="32"/>
      <c r="R44" s="32"/>
      <c r="S44" s="32"/>
      <c r="T44" s="32"/>
      <c r="U44" s="32"/>
      <c r="V44" s="32"/>
      <c r="W44" s="43"/>
      <c r="X44" s="43"/>
      <c r="Y44" s="43"/>
      <c r="Z44" s="43"/>
      <c r="AB44" s="43"/>
      <c r="AC44" s="43"/>
      <c r="AD44" s="43" t="s">
        <v>1577</v>
      </c>
    </row>
    <row r="45" spans="1:30" x14ac:dyDescent="0.25">
      <c r="A45" s="28">
        <v>5</v>
      </c>
      <c r="B45" s="28" t="s">
        <v>1575</v>
      </c>
      <c r="C45" s="28" t="s">
        <v>527</v>
      </c>
      <c r="D45" s="28" t="s">
        <v>616</v>
      </c>
      <c r="E45" s="40">
        <v>3.16</v>
      </c>
      <c r="F45" s="28" t="s">
        <v>1578</v>
      </c>
      <c r="I45" s="28" t="s">
        <v>35</v>
      </c>
      <c r="J45" s="41">
        <v>553000</v>
      </c>
      <c r="K45" s="42"/>
      <c r="N45" s="32"/>
      <c r="O45" s="32"/>
      <c r="P45" s="32"/>
      <c r="Q45" s="32"/>
      <c r="R45" s="32"/>
      <c r="S45" s="32"/>
      <c r="T45" s="32"/>
      <c r="U45" s="32"/>
      <c r="V45" s="32"/>
      <c r="W45" s="43"/>
      <c r="X45" s="43"/>
      <c r="Y45" s="43"/>
      <c r="Z45" s="43"/>
      <c r="AB45" s="43"/>
      <c r="AC45" s="43"/>
      <c r="AD45" s="43" t="s">
        <v>1579</v>
      </c>
    </row>
    <row r="46" spans="1:30" x14ac:dyDescent="0.25">
      <c r="A46" s="28">
        <v>5</v>
      </c>
      <c r="B46" s="28" t="s">
        <v>1575</v>
      </c>
      <c r="C46" s="28" t="s">
        <v>1580</v>
      </c>
      <c r="D46" s="28" t="s">
        <v>616</v>
      </c>
      <c r="E46" s="40">
        <v>2.64</v>
      </c>
      <c r="F46" s="28" t="s">
        <v>1581</v>
      </c>
      <c r="I46" s="28" t="s">
        <v>35</v>
      </c>
      <c r="J46" s="41">
        <v>462000</v>
      </c>
      <c r="K46" s="42"/>
      <c r="N46" s="32"/>
      <c r="O46" s="32"/>
      <c r="P46" s="32"/>
      <c r="Q46" s="32"/>
      <c r="R46" s="32"/>
      <c r="S46" s="32"/>
      <c r="T46" s="32"/>
      <c r="U46" s="32"/>
      <c r="V46" s="32"/>
      <c r="W46" s="43"/>
      <c r="X46" s="43"/>
      <c r="Y46" s="43"/>
      <c r="Z46" s="43"/>
      <c r="AB46" s="43"/>
      <c r="AC46" s="43"/>
      <c r="AD46" s="43" t="s">
        <v>1582</v>
      </c>
    </row>
    <row r="47" spans="1:30" x14ac:dyDescent="0.25">
      <c r="A47" s="28">
        <v>5</v>
      </c>
      <c r="B47" s="28" t="s">
        <v>1575</v>
      </c>
      <c r="C47" s="28" t="s">
        <v>1583</v>
      </c>
      <c r="D47" s="28" t="s">
        <v>616</v>
      </c>
      <c r="E47" s="40">
        <v>1.08</v>
      </c>
      <c r="F47" s="28" t="s">
        <v>1584</v>
      </c>
      <c r="I47" s="28" t="s">
        <v>35</v>
      </c>
      <c r="J47" s="41">
        <v>189000</v>
      </c>
      <c r="K47" s="42"/>
      <c r="N47" s="32"/>
      <c r="O47" s="32"/>
      <c r="P47" s="32"/>
      <c r="Q47" s="32"/>
      <c r="R47" s="32"/>
      <c r="S47" s="32"/>
      <c r="T47" s="32"/>
      <c r="U47" s="32"/>
      <c r="V47" s="32"/>
      <c r="W47" s="43"/>
      <c r="X47" s="43"/>
      <c r="Y47" s="43"/>
      <c r="Z47" s="43"/>
      <c r="AB47" s="43"/>
      <c r="AC47" s="43"/>
      <c r="AD47" s="43" t="s">
        <v>1585</v>
      </c>
    </row>
    <row r="48" spans="1:30" ht="15.75" x14ac:dyDescent="0.25">
      <c r="A48" s="77"/>
      <c r="B48" s="77"/>
      <c r="C48" s="77"/>
      <c r="D48" s="78"/>
      <c r="E48" s="79">
        <f>SUM(E2:E47)</f>
        <v>101.999</v>
      </c>
      <c r="F48" s="77"/>
      <c r="G48" s="78"/>
      <c r="H48" s="77"/>
      <c r="I48" s="77"/>
      <c r="J48" s="80"/>
      <c r="K48" s="81"/>
      <c r="L48" s="77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3"/>
      <c r="X48" s="83"/>
      <c r="Y48" s="83"/>
      <c r="Z48" s="83"/>
      <c r="AA48" s="77"/>
      <c r="AB48" s="83"/>
      <c r="AC48" s="83"/>
      <c r="AD48" s="83"/>
    </row>
  </sheetData>
  <pageMargins left="0.7" right="0.7" top="0.75" bottom="0.75" header="0.3" footer="0.3"/>
  <pageSetup scale="86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B741-AE50-4514-851B-89B2320AE3DA}">
  <sheetPr>
    <pageSetUpPr fitToPage="1"/>
  </sheetPr>
  <dimension ref="A1:AG17"/>
  <sheetViews>
    <sheetView zoomScale="85" zoomScaleNormal="85" workbookViewId="0">
      <selection activeCell="G33" sqref="G33"/>
    </sheetView>
  </sheetViews>
  <sheetFormatPr defaultRowHeight="15" x14ac:dyDescent="0.25"/>
  <cols>
    <col min="1" max="2" width="11.85546875" bestFit="1" customWidth="1"/>
    <col min="3" max="3" width="11.28515625" bestFit="1" customWidth="1"/>
    <col min="4" max="4" width="10.85546875" bestFit="1" customWidth="1"/>
    <col min="5" max="6" width="10.85546875" customWidth="1"/>
    <col min="7" max="7" width="11.5703125" bestFit="1" customWidth="1"/>
    <col min="8" max="8" width="36.5703125" customWidth="1"/>
    <col min="9" max="9" width="21" hidden="1" customWidth="1"/>
    <col min="10" max="10" width="16.7109375" hidden="1" customWidth="1"/>
    <col min="11" max="11" width="16.28515625" hidden="1" customWidth="1"/>
    <col min="12" max="12" width="17.7109375" bestFit="1" customWidth="1"/>
    <col min="13" max="13" width="14.28515625" hidden="1" customWidth="1"/>
    <col min="14" max="14" width="18.5703125" hidden="1" customWidth="1"/>
    <col min="15" max="15" width="19.28515625" style="25" hidden="1" customWidth="1"/>
    <col min="16" max="17" width="17.85546875" hidden="1" customWidth="1"/>
    <col min="18" max="18" width="14.5703125" hidden="1" customWidth="1"/>
    <col min="19" max="19" width="15.28515625" hidden="1" customWidth="1"/>
    <col min="20" max="20" width="16.42578125" hidden="1" customWidth="1"/>
    <col min="21" max="21" width="14" hidden="1" customWidth="1"/>
    <col min="22" max="24" width="17.28515625" hidden="1" customWidth="1"/>
    <col min="25" max="25" width="13.7109375" hidden="1" customWidth="1"/>
    <col min="26" max="26" width="16" hidden="1" customWidth="1"/>
    <col min="27" max="27" width="15.7109375" hidden="1" customWidth="1"/>
    <col min="28" max="28" width="16" hidden="1" customWidth="1"/>
    <col min="29" max="29" width="12.5703125" hidden="1" customWidth="1"/>
    <col min="30" max="30" width="13.7109375" hidden="1" customWidth="1"/>
    <col min="31" max="31" width="125.5703125" hidden="1" customWidth="1"/>
    <col min="33" max="33" width="14" customWidth="1"/>
  </cols>
  <sheetData>
    <row r="1" spans="1:33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1417</v>
      </c>
      <c r="F1" s="1" t="s">
        <v>1418</v>
      </c>
      <c r="G1" s="1" t="s">
        <v>4</v>
      </c>
      <c r="H1" s="1" t="s">
        <v>5</v>
      </c>
      <c r="I1" s="1" t="s">
        <v>6</v>
      </c>
      <c r="J1" s="1" t="s">
        <v>7</v>
      </c>
      <c r="K1" s="26" t="s">
        <v>8</v>
      </c>
      <c r="L1" s="1" t="s">
        <v>9</v>
      </c>
      <c r="M1" s="3" t="s">
        <v>10</v>
      </c>
      <c r="N1" s="3" t="s">
        <v>11</v>
      </c>
      <c r="O1" s="4" t="s">
        <v>12</v>
      </c>
      <c r="P1" s="3" t="s">
        <v>13</v>
      </c>
      <c r="Q1" s="26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1" t="s">
        <v>28</v>
      </c>
      <c r="AF1" s="27" t="s">
        <v>1419</v>
      </c>
      <c r="AG1" s="27" t="s">
        <v>1420</v>
      </c>
    </row>
    <row r="2" spans="1:33" x14ac:dyDescent="0.25">
      <c r="A2" s="28">
        <v>6</v>
      </c>
      <c r="B2" s="28" t="s">
        <v>1421</v>
      </c>
      <c r="C2" s="28" t="s">
        <v>1422</v>
      </c>
      <c r="D2" s="28"/>
      <c r="E2" s="28">
        <v>0.28000000000000003</v>
      </c>
      <c r="F2" s="28">
        <v>4.2</v>
      </c>
      <c r="G2" s="28">
        <v>3.92</v>
      </c>
      <c r="H2" s="28" t="s">
        <v>1423</v>
      </c>
      <c r="I2" s="28" t="s">
        <v>1424</v>
      </c>
      <c r="J2" s="28"/>
      <c r="K2" s="28" t="s">
        <v>35</v>
      </c>
      <c r="L2" s="64">
        <v>840000</v>
      </c>
      <c r="M2" s="53"/>
      <c r="N2" s="28"/>
      <c r="O2" s="52"/>
      <c r="P2" s="52"/>
      <c r="Q2" s="52"/>
      <c r="R2" s="52"/>
      <c r="S2" s="52"/>
      <c r="T2" s="52"/>
      <c r="U2" s="52"/>
      <c r="V2" s="52"/>
      <c r="W2" s="52"/>
      <c r="X2" s="52"/>
      <c r="Y2" s="43"/>
      <c r="Z2" s="43"/>
      <c r="AA2" s="43"/>
      <c r="AB2" s="43"/>
      <c r="AC2" s="28"/>
      <c r="AD2" s="43"/>
      <c r="AE2" s="43"/>
      <c r="AF2" s="65">
        <v>40.497871000000004</v>
      </c>
      <c r="AG2" s="65">
        <v>-80.602895000000004</v>
      </c>
    </row>
    <row r="3" spans="1:33" x14ac:dyDescent="0.25">
      <c r="A3" s="28">
        <v>6</v>
      </c>
      <c r="B3" s="28" t="s">
        <v>1425</v>
      </c>
      <c r="C3" s="28" t="s">
        <v>1426</v>
      </c>
      <c r="D3" s="28"/>
      <c r="E3" s="28">
        <v>0</v>
      </c>
      <c r="F3" s="28">
        <v>2.7</v>
      </c>
      <c r="G3" s="28">
        <v>2.7</v>
      </c>
      <c r="H3" s="28" t="s">
        <v>1427</v>
      </c>
      <c r="I3" s="28" t="s">
        <v>1428</v>
      </c>
      <c r="J3" s="28"/>
      <c r="K3" s="28" t="s">
        <v>35</v>
      </c>
      <c r="L3" s="41">
        <v>607500</v>
      </c>
      <c r="M3" s="53"/>
      <c r="N3" s="28"/>
      <c r="O3" s="52"/>
      <c r="P3" s="52"/>
      <c r="Q3" s="52"/>
      <c r="R3" s="52"/>
      <c r="S3" s="52"/>
      <c r="T3" s="52"/>
      <c r="U3" s="52"/>
      <c r="V3" s="52"/>
      <c r="W3" s="52"/>
      <c r="X3" s="52"/>
      <c r="Y3" s="43"/>
      <c r="Z3" s="43"/>
      <c r="AA3" s="43"/>
      <c r="AB3" s="43"/>
      <c r="AC3" s="28"/>
      <c r="AD3" s="43"/>
      <c r="AE3" s="43"/>
      <c r="AF3" s="65">
        <v>40.174191999999998</v>
      </c>
      <c r="AG3" s="65">
        <v>-80.581924000000001</v>
      </c>
    </row>
    <row r="4" spans="1:33" x14ac:dyDescent="0.25">
      <c r="A4" s="28">
        <v>6</v>
      </c>
      <c r="B4" s="28" t="s">
        <v>1429</v>
      </c>
      <c r="C4" s="28" t="s">
        <v>1430</v>
      </c>
      <c r="D4" s="28"/>
      <c r="E4" s="28">
        <v>0</v>
      </c>
      <c r="F4" s="28">
        <v>4.75</v>
      </c>
      <c r="G4" s="28">
        <v>4.75</v>
      </c>
      <c r="H4" s="28" t="s">
        <v>1431</v>
      </c>
      <c r="I4" s="28" t="s">
        <v>1432</v>
      </c>
      <c r="J4" s="28"/>
      <c r="K4" s="28" t="s">
        <v>35</v>
      </c>
      <c r="L4" s="41">
        <v>1068800</v>
      </c>
      <c r="M4" s="53"/>
      <c r="N4" s="28"/>
      <c r="O4" s="52"/>
      <c r="P4" s="52"/>
      <c r="Q4" s="52"/>
      <c r="R4" s="52"/>
      <c r="S4" s="52"/>
      <c r="T4" s="52"/>
      <c r="U4" s="52"/>
      <c r="V4" s="52"/>
      <c r="W4" s="52"/>
      <c r="X4" s="52"/>
      <c r="Y4" s="43"/>
      <c r="Z4" s="43"/>
      <c r="AA4" s="43"/>
      <c r="AB4" s="43"/>
      <c r="AC4" s="28"/>
      <c r="AD4" s="43"/>
      <c r="AE4" s="43"/>
      <c r="AF4" s="65">
        <v>40.048546000000002</v>
      </c>
      <c r="AG4" s="65">
        <v>-80.642756000000006</v>
      </c>
    </row>
    <row r="5" spans="1:33" x14ac:dyDescent="0.25">
      <c r="A5" s="28">
        <v>6</v>
      </c>
      <c r="B5" s="28" t="s">
        <v>1433</v>
      </c>
      <c r="C5" s="28" t="s">
        <v>1434</v>
      </c>
      <c r="D5" s="28"/>
      <c r="E5" s="28">
        <v>24.18</v>
      </c>
      <c r="F5" s="28">
        <v>29.14</v>
      </c>
      <c r="G5" s="28">
        <v>4.96</v>
      </c>
      <c r="H5" s="28" t="s">
        <v>1435</v>
      </c>
      <c r="I5" s="28" t="s">
        <v>1436</v>
      </c>
      <c r="J5" s="28"/>
      <c r="K5" s="28" t="s">
        <v>35</v>
      </c>
      <c r="L5" s="41">
        <v>1116000</v>
      </c>
      <c r="M5" s="53"/>
      <c r="N5" s="28"/>
      <c r="O5" s="52"/>
      <c r="P5" s="52"/>
      <c r="Q5" s="52"/>
      <c r="R5" s="52"/>
      <c r="S5" s="52"/>
      <c r="T5" s="52"/>
      <c r="U5" s="52"/>
      <c r="V5" s="52"/>
      <c r="W5" s="52"/>
      <c r="X5" s="52"/>
      <c r="Y5" s="43"/>
      <c r="Z5" s="43"/>
      <c r="AA5" s="43"/>
      <c r="AB5" s="43"/>
      <c r="AC5" s="28"/>
      <c r="AD5" s="43"/>
      <c r="AE5" s="43"/>
      <c r="AF5" s="65">
        <v>39.937085000000003</v>
      </c>
      <c r="AG5" s="65">
        <v>-80.646405000000001</v>
      </c>
    </row>
    <row r="6" spans="1:33" x14ac:dyDescent="0.25">
      <c r="A6" s="28">
        <v>6</v>
      </c>
      <c r="B6" s="28" t="s">
        <v>1437</v>
      </c>
      <c r="C6" s="28" t="s">
        <v>1011</v>
      </c>
      <c r="D6" s="28"/>
      <c r="E6" s="28">
        <v>28.1</v>
      </c>
      <c r="F6" s="28">
        <v>31.19</v>
      </c>
      <c r="G6" s="28">
        <v>3.09</v>
      </c>
      <c r="H6" s="28" t="s">
        <v>1438</v>
      </c>
      <c r="I6" s="28" t="s">
        <v>1439</v>
      </c>
      <c r="J6" s="28"/>
      <c r="K6" s="28" t="s">
        <v>35</v>
      </c>
      <c r="L6" s="41">
        <v>695000</v>
      </c>
      <c r="M6" s="53"/>
      <c r="N6" s="28"/>
      <c r="O6" s="52"/>
      <c r="P6" s="52"/>
      <c r="Q6" s="52"/>
      <c r="R6" s="52"/>
      <c r="S6" s="52"/>
      <c r="T6" s="52"/>
      <c r="U6" s="52"/>
      <c r="V6" s="52"/>
      <c r="W6" s="52"/>
      <c r="X6" s="52"/>
      <c r="Y6" s="43"/>
      <c r="Z6" s="43"/>
      <c r="AA6" s="43"/>
      <c r="AB6" s="43"/>
      <c r="AC6" s="28"/>
      <c r="AD6" s="43"/>
      <c r="AE6" s="43"/>
      <c r="AF6" s="65">
        <v>39.653343999999997</v>
      </c>
      <c r="AG6" s="65">
        <v>-80.520399999999995</v>
      </c>
    </row>
    <row r="7" spans="1:33" x14ac:dyDescent="0.25">
      <c r="A7" s="28">
        <v>6</v>
      </c>
      <c r="B7" s="28" t="s">
        <v>1440</v>
      </c>
      <c r="C7" s="28" t="s">
        <v>1441</v>
      </c>
      <c r="D7" s="28"/>
      <c r="E7" s="28">
        <v>5.23</v>
      </c>
      <c r="F7" s="28">
        <v>7.52</v>
      </c>
      <c r="G7" s="28">
        <v>2.29</v>
      </c>
      <c r="H7" s="28" t="s">
        <v>1442</v>
      </c>
      <c r="I7" s="28" t="s">
        <v>1443</v>
      </c>
      <c r="J7" s="28"/>
      <c r="K7" s="28" t="s">
        <v>35</v>
      </c>
      <c r="L7" s="41">
        <v>395500</v>
      </c>
      <c r="M7" s="53"/>
      <c r="N7" s="28"/>
      <c r="O7" s="52"/>
      <c r="P7" s="52"/>
      <c r="Q7" s="52"/>
      <c r="R7" s="52"/>
      <c r="S7" s="52"/>
      <c r="T7" s="52"/>
      <c r="U7" s="52"/>
      <c r="V7" s="52"/>
      <c r="W7" s="52"/>
      <c r="X7" s="52"/>
      <c r="Y7" s="43"/>
      <c r="Z7" s="43"/>
      <c r="AA7" s="43"/>
      <c r="AB7" s="43"/>
      <c r="AC7" s="28"/>
      <c r="AD7" s="43"/>
      <c r="AE7" s="43"/>
      <c r="AF7" s="65">
        <v>39.433345000000003</v>
      </c>
      <c r="AG7" s="65">
        <v>-80.987797</v>
      </c>
    </row>
    <row r="8" spans="1:33" x14ac:dyDescent="0.25">
      <c r="A8" s="28">
        <v>6</v>
      </c>
      <c r="B8" s="28" t="s">
        <v>1440</v>
      </c>
      <c r="C8" s="28" t="s">
        <v>1444</v>
      </c>
      <c r="D8" s="28"/>
      <c r="E8" s="28">
        <v>0</v>
      </c>
      <c r="F8" s="28">
        <v>1.01</v>
      </c>
      <c r="G8" s="28">
        <v>1.01</v>
      </c>
      <c r="H8" s="28" t="s">
        <v>1445</v>
      </c>
      <c r="I8" s="28" t="s">
        <v>1446</v>
      </c>
      <c r="J8" s="29"/>
      <c r="K8" s="28" t="s">
        <v>35</v>
      </c>
      <c r="L8" s="41">
        <v>172700</v>
      </c>
      <c r="M8" s="53"/>
      <c r="N8" s="28"/>
      <c r="O8" s="52"/>
      <c r="P8" s="52"/>
      <c r="Q8" s="52"/>
      <c r="R8" s="52"/>
      <c r="S8" s="52"/>
      <c r="T8" s="52"/>
      <c r="U8" s="52"/>
      <c r="V8" s="52"/>
      <c r="W8" s="52"/>
      <c r="X8" s="52"/>
      <c r="Y8" s="43"/>
      <c r="Z8" s="43"/>
      <c r="AA8" s="43"/>
      <c r="AB8" s="43"/>
      <c r="AC8" s="28"/>
      <c r="AD8" s="43"/>
      <c r="AE8" s="43"/>
      <c r="AF8" s="65">
        <v>39.46087</v>
      </c>
      <c r="AG8" s="65">
        <v>-80.992782000000005</v>
      </c>
    </row>
    <row r="9" spans="1:33" x14ac:dyDescent="0.25">
      <c r="A9" s="28">
        <v>6</v>
      </c>
      <c r="B9" s="28" t="s">
        <v>1421</v>
      </c>
      <c r="C9" s="28" t="s">
        <v>1447</v>
      </c>
      <c r="D9" s="28"/>
      <c r="E9" s="28">
        <v>7.88</v>
      </c>
      <c r="F9" s="28">
        <v>8.86</v>
      </c>
      <c r="G9" s="28">
        <v>0.95</v>
      </c>
      <c r="H9" s="28" t="s">
        <v>1448</v>
      </c>
      <c r="I9" s="28" t="s">
        <v>1449</v>
      </c>
      <c r="J9" s="28"/>
      <c r="K9" s="28" t="s">
        <v>35</v>
      </c>
      <c r="L9" s="41">
        <v>235000</v>
      </c>
      <c r="M9" s="53"/>
      <c r="N9" s="28"/>
      <c r="O9" s="52"/>
      <c r="P9" s="52"/>
      <c r="Q9" s="52"/>
      <c r="R9" s="52"/>
      <c r="S9" s="52"/>
      <c r="T9" s="52"/>
      <c r="U9" s="52"/>
      <c r="V9" s="52"/>
      <c r="W9" s="52"/>
      <c r="X9" s="52"/>
      <c r="Y9" s="43"/>
      <c r="Z9" s="43"/>
      <c r="AA9" s="43"/>
      <c r="AB9" s="43"/>
      <c r="AC9" s="28"/>
      <c r="AD9" s="43"/>
      <c r="AE9" s="43"/>
      <c r="AF9" s="65">
        <v>40.498511999999998</v>
      </c>
      <c r="AG9" s="65">
        <v>-80.609155999999999</v>
      </c>
    </row>
    <row r="10" spans="1:33" x14ac:dyDescent="0.25">
      <c r="A10" s="28">
        <v>6</v>
      </c>
      <c r="B10" s="28" t="s">
        <v>1425</v>
      </c>
      <c r="C10" s="28" t="s">
        <v>1450</v>
      </c>
      <c r="D10" s="28"/>
      <c r="E10" s="28">
        <v>4.08</v>
      </c>
      <c r="F10" s="28">
        <v>6.14</v>
      </c>
      <c r="G10" s="28">
        <v>2.06</v>
      </c>
      <c r="H10" s="28" t="s">
        <v>1451</v>
      </c>
      <c r="I10" s="28" t="s">
        <v>1452</v>
      </c>
      <c r="J10" s="28"/>
      <c r="K10" s="28" t="s">
        <v>35</v>
      </c>
      <c r="L10" s="41">
        <v>463500</v>
      </c>
      <c r="M10" s="53"/>
      <c r="N10" s="28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43"/>
      <c r="Z10" s="43"/>
      <c r="AA10" s="43"/>
      <c r="AB10" s="43"/>
      <c r="AC10" s="28"/>
      <c r="AD10" s="43"/>
      <c r="AE10" s="43"/>
      <c r="AF10" s="65">
        <v>40.222833999999999</v>
      </c>
      <c r="AG10" s="65">
        <v>-80.591432999999995</v>
      </c>
    </row>
    <row r="11" spans="1:33" x14ac:dyDescent="0.25">
      <c r="A11" s="28">
        <v>6</v>
      </c>
      <c r="B11" s="28" t="s">
        <v>1429</v>
      </c>
      <c r="C11" s="28" t="s">
        <v>1453</v>
      </c>
      <c r="D11" s="28"/>
      <c r="E11" s="28">
        <v>0</v>
      </c>
      <c r="F11" s="28">
        <v>2.11</v>
      </c>
      <c r="G11" s="28">
        <v>2.11</v>
      </c>
      <c r="H11" s="28" t="s">
        <v>1454</v>
      </c>
      <c r="I11" s="28" t="s">
        <v>1455</v>
      </c>
      <c r="J11" s="28"/>
      <c r="K11" s="28" t="s">
        <v>35</v>
      </c>
      <c r="L11" s="41">
        <v>474800</v>
      </c>
      <c r="M11" s="53"/>
      <c r="N11" s="28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43"/>
      <c r="Z11" s="43"/>
      <c r="AA11" s="43"/>
      <c r="AB11" s="43"/>
      <c r="AC11" s="28"/>
      <c r="AD11" s="43"/>
      <c r="AE11" s="43"/>
      <c r="AF11" s="65">
        <v>40.125802</v>
      </c>
      <c r="AG11" s="65">
        <v>-80.639521999999999</v>
      </c>
    </row>
    <row r="12" spans="1:33" x14ac:dyDescent="0.25">
      <c r="A12" s="28">
        <v>6</v>
      </c>
      <c r="B12" s="28" t="s">
        <v>1433</v>
      </c>
      <c r="C12" s="28" t="s">
        <v>1426</v>
      </c>
      <c r="D12" s="28"/>
      <c r="E12" s="28">
        <v>0</v>
      </c>
      <c r="F12" s="28">
        <v>4.0599999999999996</v>
      </c>
      <c r="G12" s="28">
        <v>4.0599999999999996</v>
      </c>
      <c r="H12" s="28" t="s">
        <v>1456</v>
      </c>
      <c r="I12" s="28" t="s">
        <v>1457</v>
      </c>
      <c r="J12" s="28"/>
      <c r="K12" s="28" t="s">
        <v>35</v>
      </c>
      <c r="L12" s="41">
        <v>954100</v>
      </c>
      <c r="M12" s="53"/>
      <c r="N12" s="28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43"/>
      <c r="Z12" s="43"/>
      <c r="AA12" s="43"/>
      <c r="AB12" s="43"/>
      <c r="AC12" s="28"/>
      <c r="AD12" s="43"/>
      <c r="AE12" s="43"/>
      <c r="AF12" s="65">
        <v>39.947895000000003</v>
      </c>
      <c r="AG12" s="65">
        <v>-80.661259000000001</v>
      </c>
    </row>
    <row r="13" spans="1:33" x14ac:dyDescent="0.25">
      <c r="A13" s="28">
        <v>6</v>
      </c>
      <c r="B13" s="28" t="s">
        <v>1437</v>
      </c>
      <c r="C13" s="28" t="s">
        <v>1447</v>
      </c>
      <c r="D13" s="28"/>
      <c r="E13" s="28">
        <v>7.09</v>
      </c>
      <c r="F13" s="28">
        <v>9.27</v>
      </c>
      <c r="G13" s="28">
        <v>2.1800000000000002</v>
      </c>
      <c r="H13" s="28" t="s">
        <v>1458</v>
      </c>
      <c r="I13" s="28" t="s">
        <v>1459</v>
      </c>
      <c r="J13" s="28"/>
      <c r="K13" s="28" t="s">
        <v>35</v>
      </c>
      <c r="L13" s="41">
        <v>807700</v>
      </c>
      <c r="M13" s="53"/>
      <c r="N13" s="28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43"/>
      <c r="Z13" s="43"/>
      <c r="AA13" s="43"/>
      <c r="AB13" s="43"/>
      <c r="AC13" s="28"/>
      <c r="AD13" s="43"/>
      <c r="AE13" s="43"/>
      <c r="AF13" s="65">
        <v>39.663542</v>
      </c>
      <c r="AG13" s="65">
        <v>-80.858061000000006</v>
      </c>
    </row>
    <row r="14" spans="1:33" x14ac:dyDescent="0.25">
      <c r="A14" s="28">
        <v>6</v>
      </c>
      <c r="B14" s="28" t="s">
        <v>1440</v>
      </c>
      <c r="C14" s="28" t="s">
        <v>1460</v>
      </c>
      <c r="D14" s="28"/>
      <c r="E14" s="28">
        <v>0</v>
      </c>
      <c r="F14" s="28">
        <v>3.62</v>
      </c>
      <c r="G14" s="28">
        <v>3.62</v>
      </c>
      <c r="H14" s="28" t="s">
        <v>1461</v>
      </c>
      <c r="I14" s="28" t="s">
        <v>1462</v>
      </c>
      <c r="J14" s="29"/>
      <c r="K14" s="28" t="s">
        <v>35</v>
      </c>
      <c r="L14" s="41">
        <v>814500</v>
      </c>
      <c r="M14" s="53"/>
      <c r="N14" s="28"/>
      <c r="O14" s="52"/>
      <c r="P14" s="45"/>
      <c r="Q14" s="52"/>
      <c r="R14" s="52"/>
      <c r="S14" s="52"/>
      <c r="T14" s="52"/>
      <c r="U14" s="52"/>
      <c r="V14" s="52"/>
      <c r="W14" s="52"/>
      <c r="X14" s="52"/>
      <c r="Y14" s="43"/>
      <c r="Z14" s="43"/>
      <c r="AA14" s="43"/>
      <c r="AB14" s="43"/>
      <c r="AC14" s="28"/>
      <c r="AD14" s="43"/>
      <c r="AE14" s="43"/>
      <c r="AF14" s="43">
        <v>39.453586999999999</v>
      </c>
      <c r="AG14" s="65">
        <v>-80.994076000000007</v>
      </c>
    </row>
    <row r="15" spans="1:33" x14ac:dyDescent="0.25">
      <c r="A15" s="28">
        <v>6</v>
      </c>
      <c r="B15" s="28" t="s">
        <v>1433</v>
      </c>
      <c r="C15" s="28" t="s">
        <v>1463</v>
      </c>
      <c r="D15" s="28"/>
      <c r="E15" s="28">
        <v>4.46</v>
      </c>
      <c r="F15" s="28">
        <v>5.86</v>
      </c>
      <c r="G15" s="28">
        <v>1.4</v>
      </c>
      <c r="H15" s="28" t="s">
        <v>1464</v>
      </c>
      <c r="I15" s="28" t="s">
        <v>1465</v>
      </c>
      <c r="J15" s="28"/>
      <c r="K15" s="28" t="s">
        <v>35</v>
      </c>
      <c r="L15" s="41">
        <v>361200</v>
      </c>
      <c r="M15" s="53"/>
      <c r="N15" s="28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43"/>
      <c r="Z15" s="43"/>
      <c r="AA15" s="43"/>
      <c r="AB15" s="43"/>
      <c r="AC15" s="28"/>
      <c r="AD15" s="43"/>
      <c r="AE15" s="43"/>
      <c r="AF15" s="65">
        <v>39.983606999999999</v>
      </c>
      <c r="AG15" s="65">
        <v>-80.698992000000004</v>
      </c>
    </row>
    <row r="16" spans="1:33" x14ac:dyDescent="0.25">
      <c r="A16" s="28">
        <v>6</v>
      </c>
      <c r="B16" s="28" t="s">
        <v>1437</v>
      </c>
      <c r="C16" s="28" t="s">
        <v>1175</v>
      </c>
      <c r="D16" s="28"/>
      <c r="E16" s="28">
        <v>8.64</v>
      </c>
      <c r="F16" s="28">
        <v>10.56</v>
      </c>
      <c r="G16" s="28">
        <v>1.92</v>
      </c>
      <c r="H16" s="28" t="s">
        <v>1466</v>
      </c>
      <c r="I16" s="28" t="s">
        <v>1467</v>
      </c>
      <c r="J16" s="28"/>
      <c r="K16" s="28" t="s">
        <v>35</v>
      </c>
      <c r="L16" s="41">
        <v>393700</v>
      </c>
      <c r="M16" s="53"/>
      <c r="N16" s="28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43"/>
      <c r="Z16" s="43"/>
      <c r="AA16" s="43"/>
      <c r="AB16" s="43"/>
      <c r="AC16" s="28"/>
      <c r="AD16" s="43"/>
      <c r="AE16" s="43"/>
      <c r="AF16" s="65">
        <v>39.651758999999998</v>
      </c>
      <c r="AG16" s="65">
        <v>-80.725903000000002</v>
      </c>
    </row>
    <row r="17" spans="4:33" ht="15.75" x14ac:dyDescent="0.25">
      <c r="D17" s="36"/>
      <c r="E17" s="36"/>
      <c r="F17" s="36"/>
      <c r="G17" s="34">
        <f>SUM(G2:G16)</f>
        <v>41.019999999999996</v>
      </c>
      <c r="H17" s="28"/>
      <c r="I17" s="36"/>
      <c r="J17" s="29"/>
      <c r="L17" s="30"/>
      <c r="M17" s="31"/>
      <c r="O17" s="32"/>
      <c r="P17" s="25"/>
      <c r="Q17" s="25"/>
      <c r="R17" s="25"/>
      <c r="S17" s="25"/>
      <c r="T17" s="25"/>
      <c r="U17" s="25"/>
      <c r="V17" s="25"/>
      <c r="W17" s="25"/>
      <c r="X17" s="25"/>
      <c r="Y17" s="33"/>
      <c r="Z17" s="33"/>
      <c r="AA17" s="33"/>
      <c r="AB17" s="33"/>
      <c r="AD17" s="33"/>
      <c r="AE17" s="33"/>
      <c r="AF17" s="33"/>
      <c r="AG17" s="33"/>
    </row>
  </sheetData>
  <pageMargins left="0.7" right="0.7" top="0.75" bottom="0.75" header="0.3" footer="0.3"/>
  <pageSetup scale="78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A562A-00FB-441D-A4E1-B54CD2B7DFFA}">
  <sheetPr>
    <pageSetUpPr fitToPage="1"/>
  </sheetPr>
  <dimension ref="A1:AD155"/>
  <sheetViews>
    <sheetView zoomScale="85" zoomScaleNormal="85" workbookViewId="0">
      <selection activeCell="F162" sqref="F162"/>
    </sheetView>
  </sheetViews>
  <sheetFormatPr defaultRowHeight="15" x14ac:dyDescent="0.25"/>
  <cols>
    <col min="1" max="2" width="11.85546875" bestFit="1" customWidth="1"/>
    <col min="3" max="3" width="15.42578125" bestFit="1" customWidth="1"/>
    <col min="4" max="4" width="10.85546875" bestFit="1" customWidth="1"/>
    <col min="5" max="5" width="11.5703125" bestFit="1" customWidth="1"/>
    <col min="6" max="6" width="73.28515625" bestFit="1" customWidth="1"/>
    <col min="7" max="7" width="21" hidden="1" customWidth="1"/>
    <col min="8" max="8" width="16.7109375" hidden="1" customWidth="1"/>
    <col min="9" max="9" width="16.28515625" hidden="1" customWidth="1"/>
    <col min="10" max="10" width="17.7109375" bestFit="1" customWidth="1"/>
    <col min="11" max="11" width="14.28515625" hidden="1" customWidth="1"/>
    <col min="12" max="12" width="18.5703125" hidden="1" customWidth="1"/>
    <col min="13" max="13" width="19.28515625" style="25" hidden="1" customWidth="1"/>
    <col min="14" max="15" width="17.85546875" hidden="1" customWidth="1"/>
    <col min="16" max="16" width="14.5703125" hidden="1" customWidth="1"/>
    <col min="17" max="17" width="15.28515625" hidden="1" customWidth="1"/>
    <col min="18" max="18" width="16.42578125" hidden="1" customWidth="1"/>
    <col min="19" max="19" width="14" hidden="1" customWidth="1"/>
    <col min="20" max="22" width="17.28515625" hidden="1" customWidth="1"/>
    <col min="23" max="23" width="13.7109375" hidden="1" customWidth="1"/>
    <col min="24" max="24" width="16" hidden="1" customWidth="1"/>
    <col min="25" max="25" width="15.7109375" hidden="1" customWidth="1"/>
    <col min="26" max="26" width="16" hidden="1" customWidth="1"/>
    <col min="27" max="27" width="12.5703125" hidden="1" customWidth="1"/>
    <col min="28" max="28" width="13.7109375" hidden="1" customWidth="1"/>
    <col min="29" max="29" width="125.5703125" hidden="1" customWidth="1"/>
    <col min="30" max="30" width="30.7109375" customWidth="1"/>
  </cols>
  <sheetData>
    <row r="1" spans="1:30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2" t="s">
        <v>28</v>
      </c>
      <c r="AD1" s="5" t="s">
        <v>613</v>
      </c>
    </row>
    <row r="2" spans="1:30" ht="15.75" x14ac:dyDescent="0.25">
      <c r="A2" s="9">
        <v>7</v>
      </c>
      <c r="B2" s="66" t="s">
        <v>751</v>
      </c>
      <c r="C2" s="66" t="s">
        <v>187</v>
      </c>
      <c r="D2" s="9" t="s">
        <v>752</v>
      </c>
      <c r="E2" s="67">
        <v>3.9</v>
      </c>
      <c r="F2" s="66" t="s">
        <v>753</v>
      </c>
      <c r="G2" s="9"/>
      <c r="H2" s="10"/>
      <c r="I2" s="11" t="s">
        <v>35</v>
      </c>
      <c r="J2" s="69">
        <v>530800</v>
      </c>
      <c r="K2" s="13"/>
      <c r="L2" s="9"/>
      <c r="M2" s="14"/>
      <c r="N2" s="15"/>
      <c r="O2" s="15"/>
      <c r="P2" s="15"/>
      <c r="Q2" s="15"/>
      <c r="R2" s="15"/>
      <c r="S2" s="15"/>
      <c r="T2" s="15"/>
      <c r="U2" s="15"/>
      <c r="V2" s="15"/>
      <c r="W2" s="16"/>
      <c r="X2" s="16"/>
      <c r="Y2" s="16"/>
      <c r="Z2" s="16"/>
      <c r="AA2" s="9"/>
      <c r="AB2" s="16"/>
      <c r="AC2" s="16"/>
      <c r="AD2" s="23" t="s">
        <v>754</v>
      </c>
    </row>
    <row r="3" spans="1:30" ht="15.75" x14ac:dyDescent="0.25">
      <c r="A3" s="9">
        <v>7</v>
      </c>
      <c r="B3" s="66" t="s">
        <v>751</v>
      </c>
      <c r="C3" s="66" t="s">
        <v>755</v>
      </c>
      <c r="D3" s="9" t="s">
        <v>752</v>
      </c>
      <c r="E3" s="67">
        <v>4.22</v>
      </c>
      <c r="F3" s="66" t="s">
        <v>756</v>
      </c>
      <c r="G3" s="9"/>
      <c r="H3" s="10"/>
      <c r="I3" s="11" t="s">
        <v>35</v>
      </c>
      <c r="J3" s="69">
        <v>551200</v>
      </c>
      <c r="K3" s="13"/>
      <c r="L3" s="9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9"/>
      <c r="AB3" s="16"/>
      <c r="AC3" s="16"/>
      <c r="AD3" s="70" t="s">
        <v>757</v>
      </c>
    </row>
    <row r="4" spans="1:30" ht="15.75" x14ac:dyDescent="0.25">
      <c r="A4" s="68">
        <v>7</v>
      </c>
      <c r="B4" s="66" t="s">
        <v>751</v>
      </c>
      <c r="C4" s="66" t="s">
        <v>758</v>
      </c>
      <c r="D4" s="9" t="s">
        <v>752</v>
      </c>
      <c r="E4" s="67">
        <v>1.26</v>
      </c>
      <c r="F4" s="66" t="s">
        <v>759</v>
      </c>
      <c r="G4" s="9"/>
      <c r="H4" s="10"/>
      <c r="I4" s="11" t="s">
        <v>35</v>
      </c>
      <c r="J4" s="69">
        <v>176400</v>
      </c>
      <c r="K4" s="13"/>
      <c r="L4" s="9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9"/>
      <c r="AB4" s="16"/>
      <c r="AC4" s="16"/>
      <c r="AD4" s="70" t="s">
        <v>760</v>
      </c>
    </row>
    <row r="5" spans="1:30" ht="15.75" x14ac:dyDescent="0.25">
      <c r="A5" s="68">
        <v>7</v>
      </c>
      <c r="B5" s="66" t="s">
        <v>751</v>
      </c>
      <c r="C5" s="66" t="s">
        <v>761</v>
      </c>
      <c r="D5" s="9" t="s">
        <v>752</v>
      </c>
      <c r="E5" s="67">
        <v>0.48</v>
      </c>
      <c r="F5" s="66" t="s">
        <v>762</v>
      </c>
      <c r="G5" s="9"/>
      <c r="H5" s="10"/>
      <c r="I5" s="11" t="s">
        <v>35</v>
      </c>
      <c r="J5" s="69">
        <v>67200</v>
      </c>
      <c r="K5" s="13"/>
      <c r="L5" s="9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9"/>
      <c r="AB5" s="16"/>
      <c r="AC5" s="16"/>
      <c r="AD5" s="70" t="s">
        <v>763</v>
      </c>
    </row>
    <row r="6" spans="1:30" ht="15.75" x14ac:dyDescent="0.25">
      <c r="A6" s="68">
        <v>7</v>
      </c>
      <c r="B6" s="66" t="s">
        <v>751</v>
      </c>
      <c r="C6" s="66" t="s">
        <v>764</v>
      </c>
      <c r="D6" s="9" t="s">
        <v>752</v>
      </c>
      <c r="E6" s="67">
        <v>0.45</v>
      </c>
      <c r="F6" s="66" t="s">
        <v>765</v>
      </c>
      <c r="G6" s="9"/>
      <c r="H6" s="10"/>
      <c r="I6" s="11" t="s">
        <v>35</v>
      </c>
      <c r="J6" s="69">
        <v>58500</v>
      </c>
      <c r="K6" s="13"/>
      <c r="L6" s="9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9"/>
      <c r="AB6" s="16"/>
      <c r="AC6" s="16"/>
      <c r="AD6" s="23" t="s">
        <v>766</v>
      </c>
    </row>
    <row r="7" spans="1:30" ht="15.75" x14ac:dyDescent="0.25">
      <c r="A7" s="68">
        <v>7</v>
      </c>
      <c r="B7" s="66" t="s">
        <v>767</v>
      </c>
      <c r="C7" s="66" t="s">
        <v>429</v>
      </c>
      <c r="D7" s="9" t="s">
        <v>752</v>
      </c>
      <c r="E7" s="67">
        <v>0.85</v>
      </c>
      <c r="F7" s="66" t="s">
        <v>768</v>
      </c>
      <c r="G7" s="9"/>
      <c r="H7" s="10"/>
      <c r="I7" s="11" t="s">
        <v>35</v>
      </c>
      <c r="J7" s="69">
        <v>123250</v>
      </c>
      <c r="K7" s="13"/>
      <c r="L7" s="9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9"/>
      <c r="AB7" s="16"/>
      <c r="AC7" s="16"/>
      <c r="AD7" s="70" t="s">
        <v>769</v>
      </c>
    </row>
    <row r="8" spans="1:30" ht="15.75" x14ac:dyDescent="0.25">
      <c r="A8" s="68">
        <v>7</v>
      </c>
      <c r="B8" s="66" t="s">
        <v>767</v>
      </c>
      <c r="C8" s="66" t="s">
        <v>770</v>
      </c>
      <c r="D8" s="9" t="s">
        <v>752</v>
      </c>
      <c r="E8" s="67">
        <v>3.64</v>
      </c>
      <c r="F8" s="66" t="s">
        <v>771</v>
      </c>
      <c r="G8" s="9"/>
      <c r="H8" s="10"/>
      <c r="I8" s="11" t="s">
        <v>35</v>
      </c>
      <c r="J8" s="69">
        <v>527800</v>
      </c>
      <c r="K8" s="13"/>
      <c r="L8" s="9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9"/>
      <c r="AB8" s="16"/>
      <c r="AC8" s="16"/>
      <c r="AD8" s="70" t="s">
        <v>772</v>
      </c>
    </row>
    <row r="9" spans="1:30" ht="15.75" x14ac:dyDescent="0.25">
      <c r="A9" s="68">
        <v>7</v>
      </c>
      <c r="B9" s="66" t="s">
        <v>767</v>
      </c>
      <c r="C9" s="66" t="s">
        <v>773</v>
      </c>
      <c r="D9" s="9" t="s">
        <v>752</v>
      </c>
      <c r="E9" s="67">
        <v>2.6</v>
      </c>
      <c r="F9" s="66" t="s">
        <v>774</v>
      </c>
      <c r="G9" s="9"/>
      <c r="H9" s="10"/>
      <c r="I9" s="11" t="s">
        <v>35</v>
      </c>
      <c r="J9" s="69">
        <v>403000</v>
      </c>
      <c r="K9" s="13"/>
      <c r="L9" s="9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9"/>
      <c r="AB9" s="16"/>
      <c r="AC9" s="16"/>
      <c r="AD9" s="70" t="s">
        <v>775</v>
      </c>
    </row>
    <row r="10" spans="1:30" ht="15.75" x14ac:dyDescent="0.25">
      <c r="A10" s="68">
        <v>7</v>
      </c>
      <c r="B10" s="66" t="s">
        <v>767</v>
      </c>
      <c r="C10" s="66" t="s">
        <v>565</v>
      </c>
      <c r="D10" s="9" t="s">
        <v>752</v>
      </c>
      <c r="E10" s="67">
        <v>2.35</v>
      </c>
      <c r="F10" s="66" t="s">
        <v>776</v>
      </c>
      <c r="G10" s="9"/>
      <c r="H10" s="10"/>
      <c r="I10" s="11" t="s">
        <v>35</v>
      </c>
      <c r="J10" s="69">
        <v>340750</v>
      </c>
      <c r="K10" s="13"/>
      <c r="L10" s="9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6"/>
      <c r="Y10" s="16"/>
      <c r="Z10" s="16"/>
      <c r="AA10" s="9"/>
      <c r="AB10" s="16"/>
      <c r="AC10" s="16"/>
      <c r="AD10" s="70" t="s">
        <v>777</v>
      </c>
    </row>
    <row r="11" spans="1:30" ht="15.75" x14ac:dyDescent="0.25">
      <c r="A11" s="68">
        <v>7</v>
      </c>
      <c r="B11" s="66" t="s">
        <v>767</v>
      </c>
      <c r="C11" s="66" t="s">
        <v>773</v>
      </c>
      <c r="D11" s="9" t="s">
        <v>752</v>
      </c>
      <c r="E11" s="67">
        <v>3.03</v>
      </c>
      <c r="F11" s="66" t="s">
        <v>778</v>
      </c>
      <c r="G11" s="9"/>
      <c r="H11" s="10"/>
      <c r="I11" s="11" t="s">
        <v>35</v>
      </c>
      <c r="J11" s="69">
        <v>440000</v>
      </c>
      <c r="K11" s="13"/>
      <c r="L11" s="9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6"/>
      <c r="Y11" s="16"/>
      <c r="Z11" s="16"/>
      <c r="AA11" s="9"/>
      <c r="AB11" s="16"/>
      <c r="AC11" s="16"/>
      <c r="AD11" s="70" t="s">
        <v>779</v>
      </c>
    </row>
    <row r="12" spans="1:30" ht="15.75" x14ac:dyDescent="0.25">
      <c r="A12" s="68">
        <v>7</v>
      </c>
      <c r="B12" s="66" t="s">
        <v>780</v>
      </c>
      <c r="C12" s="66" t="s">
        <v>781</v>
      </c>
      <c r="D12" s="9" t="s">
        <v>752</v>
      </c>
      <c r="E12" s="67">
        <v>1.37</v>
      </c>
      <c r="F12" s="66" t="s">
        <v>782</v>
      </c>
      <c r="G12" s="9"/>
      <c r="H12" s="10"/>
      <c r="I12" s="11" t="s">
        <v>35</v>
      </c>
      <c r="J12" s="69">
        <v>178100</v>
      </c>
      <c r="K12" s="13"/>
      <c r="L12" s="9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9"/>
      <c r="AB12" s="16"/>
      <c r="AC12" s="16"/>
      <c r="AD12" s="70" t="s">
        <v>783</v>
      </c>
    </row>
    <row r="13" spans="1:30" ht="15.75" x14ac:dyDescent="0.25">
      <c r="A13" s="68">
        <v>7</v>
      </c>
      <c r="B13" s="66" t="s">
        <v>780</v>
      </c>
      <c r="C13" s="66" t="s">
        <v>601</v>
      </c>
      <c r="D13" s="9" t="s">
        <v>752</v>
      </c>
      <c r="E13" s="67">
        <v>1.29</v>
      </c>
      <c r="F13" s="66" t="s">
        <v>784</v>
      </c>
      <c r="G13" s="9"/>
      <c r="H13" s="10"/>
      <c r="I13" s="11" t="s">
        <v>35</v>
      </c>
      <c r="J13" s="69">
        <v>167700</v>
      </c>
      <c r="K13" s="13"/>
      <c r="L13" s="9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9"/>
      <c r="AB13" s="16"/>
      <c r="AC13" s="16"/>
      <c r="AD13" s="70" t="s">
        <v>785</v>
      </c>
    </row>
    <row r="14" spans="1:30" ht="15.75" x14ac:dyDescent="0.25">
      <c r="A14" s="68">
        <v>7</v>
      </c>
      <c r="B14" s="66" t="s">
        <v>780</v>
      </c>
      <c r="C14" s="66" t="s">
        <v>786</v>
      </c>
      <c r="D14" s="9" t="s">
        <v>752</v>
      </c>
      <c r="E14" s="67">
        <v>0.88</v>
      </c>
      <c r="F14" s="66" t="s">
        <v>787</v>
      </c>
      <c r="G14" s="9"/>
      <c r="H14" s="10"/>
      <c r="I14" s="11" t="s">
        <v>35</v>
      </c>
      <c r="J14" s="69">
        <v>114400</v>
      </c>
      <c r="K14" s="13"/>
      <c r="L14" s="9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9"/>
      <c r="AB14" s="16"/>
      <c r="AC14" s="16"/>
      <c r="AD14" s="71" t="s">
        <v>788</v>
      </c>
    </row>
    <row r="15" spans="1:30" ht="15.75" x14ac:dyDescent="0.25">
      <c r="A15" s="68">
        <v>7</v>
      </c>
      <c r="B15" s="66" t="s">
        <v>780</v>
      </c>
      <c r="C15" s="66" t="s">
        <v>789</v>
      </c>
      <c r="D15" s="9" t="s">
        <v>752</v>
      </c>
      <c r="E15" s="67">
        <v>2.36</v>
      </c>
      <c r="F15" s="66" t="s">
        <v>790</v>
      </c>
      <c r="G15" s="9"/>
      <c r="H15" s="10"/>
      <c r="I15" s="11" t="s">
        <v>35</v>
      </c>
      <c r="J15" s="69">
        <v>306800</v>
      </c>
      <c r="K15" s="13"/>
      <c r="L15" s="9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9"/>
      <c r="AB15" s="16"/>
      <c r="AC15" s="16"/>
      <c r="AD15" s="70" t="s">
        <v>791</v>
      </c>
    </row>
    <row r="16" spans="1:30" ht="15.75" x14ac:dyDescent="0.25">
      <c r="A16" s="68">
        <v>7</v>
      </c>
      <c r="B16" s="66" t="s">
        <v>780</v>
      </c>
      <c r="C16" s="66" t="s">
        <v>792</v>
      </c>
      <c r="D16" s="9" t="s">
        <v>752</v>
      </c>
      <c r="E16" s="67">
        <v>1.92</v>
      </c>
      <c r="F16" s="66" t="s">
        <v>793</v>
      </c>
      <c r="G16" s="9"/>
      <c r="H16" s="10"/>
      <c r="I16" s="11" t="s">
        <v>35</v>
      </c>
      <c r="J16" s="69">
        <v>249600</v>
      </c>
      <c r="K16" s="13"/>
      <c r="L16" s="9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9"/>
      <c r="AB16" s="16"/>
      <c r="AC16" s="16"/>
      <c r="AD16" s="70" t="s">
        <v>794</v>
      </c>
    </row>
    <row r="17" spans="1:30" ht="15.75" x14ac:dyDescent="0.25">
      <c r="A17" s="68">
        <v>7</v>
      </c>
      <c r="B17" s="66" t="s">
        <v>780</v>
      </c>
      <c r="C17" s="66" t="s">
        <v>206</v>
      </c>
      <c r="D17" s="9" t="s">
        <v>752</v>
      </c>
      <c r="E17" s="67">
        <v>1.1399999999999999</v>
      </c>
      <c r="F17" s="66" t="s">
        <v>795</v>
      </c>
      <c r="G17" s="9"/>
      <c r="H17" s="10"/>
      <c r="I17" s="11" t="s">
        <v>35</v>
      </c>
      <c r="J17" s="69">
        <v>148200</v>
      </c>
      <c r="K17" s="13"/>
      <c r="L17" s="9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9"/>
      <c r="AB17" s="16"/>
      <c r="AC17" s="16"/>
      <c r="AD17" s="70" t="s">
        <v>796</v>
      </c>
    </row>
    <row r="18" spans="1:30" ht="15.75" x14ac:dyDescent="0.25">
      <c r="A18" s="68">
        <v>7</v>
      </c>
      <c r="B18" s="66" t="s">
        <v>797</v>
      </c>
      <c r="C18" s="66" t="s">
        <v>735</v>
      </c>
      <c r="D18" s="9" t="s">
        <v>752</v>
      </c>
      <c r="E18" s="67">
        <v>7.83</v>
      </c>
      <c r="F18" s="66" t="s">
        <v>798</v>
      </c>
      <c r="G18" s="9"/>
      <c r="H18" s="10"/>
      <c r="I18" s="11" t="s">
        <v>35</v>
      </c>
      <c r="J18" s="69">
        <v>939600</v>
      </c>
      <c r="K18" s="13"/>
      <c r="L18" s="9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9"/>
      <c r="AB18" s="16"/>
      <c r="AC18" s="16"/>
      <c r="AD18" s="70" t="s">
        <v>799</v>
      </c>
    </row>
    <row r="19" spans="1:30" ht="15.75" x14ac:dyDescent="0.25">
      <c r="A19" s="68">
        <v>7</v>
      </c>
      <c r="B19" s="66" t="s">
        <v>797</v>
      </c>
      <c r="C19" s="66" t="s">
        <v>800</v>
      </c>
      <c r="D19" s="9" t="s">
        <v>752</v>
      </c>
      <c r="E19" s="67">
        <v>5.3</v>
      </c>
      <c r="F19" s="66" t="s">
        <v>801</v>
      </c>
      <c r="G19" s="9"/>
      <c r="H19" s="10"/>
      <c r="I19" s="11" t="s">
        <v>35</v>
      </c>
      <c r="J19" s="69">
        <v>636000</v>
      </c>
      <c r="K19" s="13"/>
      <c r="L19" s="9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9"/>
      <c r="AB19" s="16"/>
      <c r="AC19" s="16"/>
      <c r="AD19" s="70" t="s">
        <v>802</v>
      </c>
    </row>
    <row r="20" spans="1:30" ht="15.75" x14ac:dyDescent="0.25">
      <c r="A20" s="68">
        <v>7</v>
      </c>
      <c r="B20" s="66" t="s">
        <v>803</v>
      </c>
      <c r="C20" s="66" t="s">
        <v>804</v>
      </c>
      <c r="D20" s="9" t="s">
        <v>752</v>
      </c>
      <c r="E20" s="67">
        <v>1.86</v>
      </c>
      <c r="F20" s="66" t="s">
        <v>805</v>
      </c>
      <c r="G20" s="9"/>
      <c r="H20" s="10"/>
      <c r="I20" s="11" t="s">
        <v>35</v>
      </c>
      <c r="J20" s="69">
        <v>251100</v>
      </c>
      <c r="K20" s="13"/>
      <c r="L20" s="9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9"/>
      <c r="AB20" s="16"/>
      <c r="AC20" s="16"/>
      <c r="AD20" s="70" t="s">
        <v>806</v>
      </c>
    </row>
    <row r="21" spans="1:30" ht="15.75" x14ac:dyDescent="0.25">
      <c r="A21" s="68">
        <v>7</v>
      </c>
      <c r="B21" s="66" t="s">
        <v>803</v>
      </c>
      <c r="C21" s="66" t="s">
        <v>807</v>
      </c>
      <c r="D21" s="9" t="s">
        <v>752</v>
      </c>
      <c r="E21" s="67">
        <v>1.18</v>
      </c>
      <c r="F21" s="66" t="s">
        <v>808</v>
      </c>
      <c r="G21" s="9"/>
      <c r="H21" s="10"/>
      <c r="I21" s="11" t="s">
        <v>35</v>
      </c>
      <c r="J21" s="69">
        <v>160650</v>
      </c>
      <c r="K21" s="13"/>
      <c r="L21" s="9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9"/>
      <c r="AB21" s="16"/>
      <c r="AC21" s="16"/>
      <c r="AD21" s="70" t="s">
        <v>809</v>
      </c>
    </row>
    <row r="22" spans="1:30" ht="15.75" x14ac:dyDescent="0.25">
      <c r="A22" s="68">
        <v>7</v>
      </c>
      <c r="B22" s="66" t="s">
        <v>803</v>
      </c>
      <c r="C22" s="66" t="s">
        <v>810</v>
      </c>
      <c r="D22" s="9" t="s">
        <v>752</v>
      </c>
      <c r="E22" s="67">
        <v>1.0900000000000001</v>
      </c>
      <c r="F22" s="66" t="s">
        <v>811</v>
      </c>
      <c r="G22" s="9"/>
      <c r="H22" s="10"/>
      <c r="I22" s="11" t="s">
        <v>35</v>
      </c>
      <c r="J22" s="69">
        <v>147150</v>
      </c>
      <c r="K22" s="13"/>
      <c r="L22" s="9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9"/>
      <c r="AB22" s="16"/>
      <c r="AC22" s="16"/>
      <c r="AD22" s="70" t="s">
        <v>812</v>
      </c>
    </row>
    <row r="23" spans="1:30" ht="15.75" x14ac:dyDescent="0.25">
      <c r="A23" s="68">
        <v>7</v>
      </c>
      <c r="B23" s="66" t="s">
        <v>803</v>
      </c>
      <c r="C23" s="66" t="s">
        <v>813</v>
      </c>
      <c r="D23" s="9" t="s">
        <v>752</v>
      </c>
      <c r="E23" s="67">
        <v>1.95</v>
      </c>
      <c r="F23" s="66" t="s">
        <v>814</v>
      </c>
      <c r="G23" s="9"/>
      <c r="H23" s="10"/>
      <c r="I23" s="11" t="s">
        <v>35</v>
      </c>
      <c r="J23" s="69">
        <v>264600</v>
      </c>
      <c r="K23" s="13"/>
      <c r="L23" s="9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9"/>
      <c r="AB23" s="16"/>
      <c r="AC23" s="16"/>
      <c r="AD23" s="70" t="s">
        <v>812</v>
      </c>
    </row>
    <row r="24" spans="1:30" ht="15.75" x14ac:dyDescent="0.25">
      <c r="A24" s="68">
        <v>7</v>
      </c>
      <c r="B24" s="66" t="s">
        <v>803</v>
      </c>
      <c r="C24" s="66" t="s">
        <v>815</v>
      </c>
      <c r="D24" s="9" t="s">
        <v>752</v>
      </c>
      <c r="E24" s="67">
        <v>1.18</v>
      </c>
      <c r="F24" s="66" t="s">
        <v>816</v>
      </c>
      <c r="G24" s="9"/>
      <c r="H24" s="10"/>
      <c r="I24" s="11" t="s">
        <v>35</v>
      </c>
      <c r="J24" s="69">
        <v>159300</v>
      </c>
      <c r="K24" s="13"/>
      <c r="L24" s="9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9"/>
      <c r="AB24" s="16"/>
      <c r="AC24" s="16"/>
      <c r="AD24" s="70" t="s">
        <v>817</v>
      </c>
    </row>
    <row r="25" spans="1:30" ht="15.75" x14ac:dyDescent="0.25">
      <c r="A25" s="68">
        <v>7</v>
      </c>
      <c r="B25" s="66" t="s">
        <v>803</v>
      </c>
      <c r="C25" s="66" t="s">
        <v>818</v>
      </c>
      <c r="D25" s="9" t="s">
        <v>752</v>
      </c>
      <c r="E25" s="67">
        <v>4.66</v>
      </c>
      <c r="F25" s="66" t="s">
        <v>819</v>
      </c>
      <c r="G25" s="9"/>
      <c r="H25" s="10"/>
      <c r="I25" s="11" t="s">
        <v>35</v>
      </c>
      <c r="J25" s="69">
        <v>629100</v>
      </c>
      <c r="K25" s="13"/>
      <c r="L25" s="9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9"/>
      <c r="AB25" s="16"/>
      <c r="AC25" s="16"/>
      <c r="AD25" s="70" t="s">
        <v>820</v>
      </c>
    </row>
    <row r="26" spans="1:30" ht="15.75" x14ac:dyDescent="0.25">
      <c r="A26" s="68">
        <v>7</v>
      </c>
      <c r="B26" s="66" t="s">
        <v>803</v>
      </c>
      <c r="C26" s="66" t="s">
        <v>821</v>
      </c>
      <c r="D26" s="9" t="s">
        <v>752</v>
      </c>
      <c r="E26" s="67">
        <v>0.36</v>
      </c>
      <c r="F26" s="66" t="s">
        <v>822</v>
      </c>
      <c r="G26" s="9"/>
      <c r="H26" s="10"/>
      <c r="I26" s="11" t="s">
        <v>35</v>
      </c>
      <c r="J26" s="69">
        <v>48600</v>
      </c>
      <c r="K26" s="13"/>
      <c r="L26" s="9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9"/>
      <c r="AB26" s="16"/>
      <c r="AC26" s="16"/>
      <c r="AD26" s="70" t="s">
        <v>823</v>
      </c>
    </row>
    <row r="27" spans="1:30" ht="15.75" x14ac:dyDescent="0.25">
      <c r="A27" s="68">
        <v>7</v>
      </c>
      <c r="B27" s="66" t="s">
        <v>824</v>
      </c>
      <c r="C27" s="66" t="s">
        <v>720</v>
      </c>
      <c r="D27" s="9" t="s">
        <v>752</v>
      </c>
      <c r="E27" s="67">
        <v>2.27</v>
      </c>
      <c r="F27" s="66" t="s">
        <v>825</v>
      </c>
      <c r="G27" s="9"/>
      <c r="H27" s="10"/>
      <c r="I27" s="11" t="s">
        <v>35</v>
      </c>
      <c r="J27" s="69">
        <v>317800</v>
      </c>
      <c r="K27" s="13"/>
      <c r="L27" s="9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9"/>
      <c r="AB27" s="16"/>
      <c r="AC27" s="16"/>
      <c r="AD27" s="23" t="s">
        <v>826</v>
      </c>
    </row>
    <row r="28" spans="1:30" ht="15.75" x14ac:dyDescent="0.25">
      <c r="A28" s="68">
        <v>7</v>
      </c>
      <c r="B28" s="66" t="s">
        <v>824</v>
      </c>
      <c r="C28" s="66" t="s">
        <v>195</v>
      </c>
      <c r="D28" s="9" t="s">
        <v>752</v>
      </c>
      <c r="E28" s="67">
        <v>4.5</v>
      </c>
      <c r="F28" s="66" t="s">
        <v>827</v>
      </c>
      <c r="G28" s="9"/>
      <c r="H28" s="10"/>
      <c r="I28" s="11" t="s">
        <v>35</v>
      </c>
      <c r="J28" s="69">
        <v>630000</v>
      </c>
      <c r="K28" s="13"/>
      <c r="L28" s="9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9"/>
      <c r="AB28" s="16"/>
      <c r="AC28" s="16"/>
      <c r="AD28" s="23" t="s">
        <v>828</v>
      </c>
    </row>
    <row r="29" spans="1:30" ht="15.75" x14ac:dyDescent="0.25">
      <c r="A29" s="68">
        <v>7</v>
      </c>
      <c r="B29" s="66" t="s">
        <v>824</v>
      </c>
      <c r="C29" s="66" t="s">
        <v>658</v>
      </c>
      <c r="D29" s="9" t="s">
        <v>752</v>
      </c>
      <c r="E29" s="67">
        <v>3.66</v>
      </c>
      <c r="F29" s="66" t="s">
        <v>829</v>
      </c>
      <c r="G29" s="9"/>
      <c r="H29" s="10"/>
      <c r="I29" s="11" t="s">
        <v>35</v>
      </c>
      <c r="J29" s="69">
        <v>512400</v>
      </c>
      <c r="K29" s="13"/>
      <c r="L29" s="9"/>
      <c r="M29" s="15"/>
      <c r="N29" s="22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9"/>
      <c r="AB29" s="16"/>
      <c r="AC29" s="16"/>
      <c r="AD29" s="70" t="s">
        <v>830</v>
      </c>
    </row>
    <row r="30" spans="1:30" ht="15.75" x14ac:dyDescent="0.25">
      <c r="A30" s="68">
        <v>7</v>
      </c>
      <c r="B30" s="66" t="s">
        <v>751</v>
      </c>
      <c r="C30" s="66" t="s">
        <v>831</v>
      </c>
      <c r="D30" s="9" t="s">
        <v>752</v>
      </c>
      <c r="E30" s="67">
        <v>4.7300000000000004</v>
      </c>
      <c r="F30" s="66" t="s">
        <v>832</v>
      </c>
      <c r="G30" s="9"/>
      <c r="H30" s="10"/>
      <c r="I30" s="11" t="s">
        <v>35</v>
      </c>
      <c r="J30" s="69">
        <v>614900</v>
      </c>
      <c r="K30" s="13"/>
      <c r="L30" s="9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9"/>
      <c r="AB30" s="16"/>
      <c r="AC30" s="16"/>
      <c r="AD30" s="70" t="s">
        <v>833</v>
      </c>
    </row>
    <row r="31" spans="1:30" ht="15.75" x14ac:dyDescent="0.25">
      <c r="A31" s="68">
        <v>7</v>
      </c>
      <c r="B31" s="66" t="s">
        <v>751</v>
      </c>
      <c r="C31" s="66" t="s">
        <v>642</v>
      </c>
      <c r="D31" s="9" t="s">
        <v>752</v>
      </c>
      <c r="E31" s="67">
        <v>2.16</v>
      </c>
      <c r="F31" s="66" t="s">
        <v>834</v>
      </c>
      <c r="G31" s="9"/>
      <c r="H31" s="10"/>
      <c r="I31" s="11" t="s">
        <v>35</v>
      </c>
      <c r="J31" s="69">
        <v>280800</v>
      </c>
      <c r="K31" s="13"/>
      <c r="L31" s="9"/>
      <c r="M31" s="14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9"/>
      <c r="AB31" s="16"/>
      <c r="AC31" s="16"/>
      <c r="AD31" s="70" t="s">
        <v>835</v>
      </c>
    </row>
    <row r="32" spans="1:30" ht="15.75" x14ac:dyDescent="0.25">
      <c r="A32" s="68">
        <v>7</v>
      </c>
      <c r="B32" s="66" t="s">
        <v>751</v>
      </c>
      <c r="C32" s="66" t="s">
        <v>836</v>
      </c>
      <c r="D32" s="9" t="s">
        <v>752</v>
      </c>
      <c r="E32" s="67">
        <v>0.6</v>
      </c>
      <c r="F32" s="66" t="s">
        <v>837</v>
      </c>
      <c r="G32" s="9"/>
      <c r="H32" s="10"/>
      <c r="I32" s="11" t="s">
        <v>35</v>
      </c>
      <c r="J32" s="69">
        <v>78000</v>
      </c>
      <c r="K32" s="13"/>
      <c r="L32" s="9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9"/>
      <c r="AB32" s="16"/>
      <c r="AC32" s="16"/>
      <c r="AD32" s="70" t="s">
        <v>838</v>
      </c>
    </row>
    <row r="33" spans="1:30" ht="15.75" x14ac:dyDescent="0.25">
      <c r="A33" s="68">
        <v>7</v>
      </c>
      <c r="B33" s="66" t="s">
        <v>767</v>
      </c>
      <c r="C33" s="66" t="s">
        <v>839</v>
      </c>
      <c r="D33" s="9" t="s">
        <v>752</v>
      </c>
      <c r="E33" s="67">
        <v>1.1599999999999999</v>
      </c>
      <c r="F33" s="66" t="s">
        <v>840</v>
      </c>
      <c r="G33" s="9"/>
      <c r="H33" s="10"/>
      <c r="I33" s="11" t="s">
        <v>35</v>
      </c>
      <c r="J33" s="69">
        <v>168200</v>
      </c>
      <c r="K33" s="13"/>
      <c r="L33" s="9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9"/>
      <c r="AB33" s="16"/>
      <c r="AC33" s="16"/>
      <c r="AD33" s="70" t="s">
        <v>841</v>
      </c>
    </row>
    <row r="34" spans="1:30" ht="15.75" x14ac:dyDescent="0.25">
      <c r="A34" s="68">
        <v>7</v>
      </c>
      <c r="B34" s="66" t="s">
        <v>767</v>
      </c>
      <c r="C34" s="66" t="s">
        <v>842</v>
      </c>
      <c r="D34" s="9" t="s">
        <v>752</v>
      </c>
      <c r="E34" s="67">
        <v>1.84</v>
      </c>
      <c r="F34" s="66" t="s">
        <v>843</v>
      </c>
      <c r="G34" s="9"/>
      <c r="H34" s="10"/>
      <c r="I34" s="11" t="s">
        <v>35</v>
      </c>
      <c r="J34" s="69">
        <v>266800</v>
      </c>
      <c r="K34" s="13"/>
      <c r="L34" s="9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9"/>
      <c r="AB34" s="16"/>
      <c r="AC34" s="16"/>
      <c r="AD34" s="70" t="s">
        <v>844</v>
      </c>
    </row>
    <row r="35" spans="1:30" ht="15.75" x14ac:dyDescent="0.25">
      <c r="A35" s="68">
        <v>7</v>
      </c>
      <c r="B35" s="66" t="s">
        <v>767</v>
      </c>
      <c r="C35" s="66" t="s">
        <v>845</v>
      </c>
      <c r="D35" s="9" t="s">
        <v>752</v>
      </c>
      <c r="E35" s="67">
        <v>2.25</v>
      </c>
      <c r="F35" s="66" t="s">
        <v>846</v>
      </c>
      <c r="G35" s="9"/>
      <c r="H35" s="10"/>
      <c r="I35" s="11" t="s">
        <v>35</v>
      </c>
      <c r="J35" s="69">
        <v>326250</v>
      </c>
      <c r="K35" s="13"/>
      <c r="L35" s="9"/>
      <c r="M35" s="14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9"/>
      <c r="AB35" s="16"/>
      <c r="AC35" s="16"/>
      <c r="AD35" s="70" t="s">
        <v>847</v>
      </c>
    </row>
    <row r="36" spans="1:30" ht="15.75" x14ac:dyDescent="0.25">
      <c r="A36" s="68">
        <v>7</v>
      </c>
      <c r="B36" s="66" t="s">
        <v>767</v>
      </c>
      <c r="C36" s="66" t="s">
        <v>848</v>
      </c>
      <c r="D36" s="9" t="s">
        <v>752</v>
      </c>
      <c r="E36" s="67">
        <v>1.07</v>
      </c>
      <c r="F36" s="66" t="s">
        <v>849</v>
      </c>
      <c r="G36" s="9"/>
      <c r="H36" s="10"/>
      <c r="I36" s="11" t="s">
        <v>35</v>
      </c>
      <c r="J36" s="69">
        <v>173850</v>
      </c>
      <c r="K36" s="13"/>
      <c r="L36" s="9"/>
      <c r="M36" s="14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9"/>
      <c r="AB36" s="16"/>
      <c r="AC36" s="16"/>
      <c r="AD36" s="70" t="s">
        <v>850</v>
      </c>
    </row>
    <row r="37" spans="1:30" ht="15.75" x14ac:dyDescent="0.25">
      <c r="A37" s="68">
        <v>7</v>
      </c>
      <c r="B37" s="66" t="s">
        <v>780</v>
      </c>
      <c r="C37" s="66" t="s">
        <v>429</v>
      </c>
      <c r="D37" s="9" t="s">
        <v>752</v>
      </c>
      <c r="E37" s="67">
        <v>4.5599999999999996</v>
      </c>
      <c r="F37" s="66" t="s">
        <v>851</v>
      </c>
      <c r="G37" s="9"/>
      <c r="H37" s="10"/>
      <c r="I37" s="11" t="s">
        <v>35</v>
      </c>
      <c r="J37" s="69">
        <v>580000</v>
      </c>
      <c r="K37" s="13"/>
      <c r="L37" s="9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9"/>
      <c r="AB37" s="16"/>
      <c r="AC37" s="16"/>
      <c r="AD37" s="70" t="s">
        <v>852</v>
      </c>
    </row>
    <row r="38" spans="1:30" ht="15.75" x14ac:dyDescent="0.25">
      <c r="A38" s="68">
        <v>7</v>
      </c>
      <c r="B38" s="66" t="s">
        <v>797</v>
      </c>
      <c r="C38" s="66" t="s">
        <v>853</v>
      </c>
      <c r="D38" s="9" t="s">
        <v>752</v>
      </c>
      <c r="E38" s="67">
        <v>5.22</v>
      </c>
      <c r="F38" s="66" t="s">
        <v>854</v>
      </c>
      <c r="G38" s="9"/>
      <c r="H38" s="10"/>
      <c r="I38" s="11" t="s">
        <v>35</v>
      </c>
      <c r="J38" s="69">
        <v>730800</v>
      </c>
      <c r="K38" s="13"/>
      <c r="L38" s="9"/>
      <c r="M38" s="14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9"/>
      <c r="AB38" s="16"/>
      <c r="AC38" s="16"/>
      <c r="AD38" s="23" t="s">
        <v>855</v>
      </c>
    </row>
    <row r="39" spans="1:30" ht="15.75" x14ac:dyDescent="0.25">
      <c r="A39" s="68">
        <v>7</v>
      </c>
      <c r="B39" s="66" t="s">
        <v>803</v>
      </c>
      <c r="C39" s="66" t="s">
        <v>856</v>
      </c>
      <c r="D39" s="9" t="s">
        <v>752</v>
      </c>
      <c r="E39" s="67">
        <v>1.78</v>
      </c>
      <c r="F39" s="66" t="s">
        <v>857</v>
      </c>
      <c r="G39" s="9"/>
      <c r="H39" s="10"/>
      <c r="I39" s="11" t="s">
        <v>35</v>
      </c>
      <c r="J39" s="69">
        <v>240300</v>
      </c>
      <c r="K39" s="18"/>
      <c r="L39" s="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6"/>
      <c r="X39" s="16"/>
      <c r="Y39" s="16"/>
      <c r="Z39" s="16"/>
      <c r="AA39" s="9"/>
      <c r="AB39" s="16"/>
      <c r="AC39" s="16"/>
      <c r="AD39" s="66" t="s">
        <v>858</v>
      </c>
    </row>
    <row r="40" spans="1:30" ht="15.75" x14ac:dyDescent="0.25">
      <c r="A40" s="68">
        <v>7</v>
      </c>
      <c r="B40" s="66" t="s">
        <v>803</v>
      </c>
      <c r="C40" s="66" t="s">
        <v>773</v>
      </c>
      <c r="D40" s="9" t="s">
        <v>752</v>
      </c>
      <c r="E40" s="67">
        <v>3.3</v>
      </c>
      <c r="F40" s="66" t="s">
        <v>859</v>
      </c>
      <c r="G40" s="9"/>
      <c r="H40" s="10"/>
      <c r="I40" s="11" t="s">
        <v>35</v>
      </c>
      <c r="J40" s="69">
        <v>445500</v>
      </c>
      <c r="K40" s="18"/>
      <c r="L40" s="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6"/>
      <c r="X40" s="16"/>
      <c r="Y40" s="16"/>
      <c r="Z40" s="16"/>
      <c r="AA40" s="9"/>
      <c r="AB40" s="16"/>
      <c r="AC40" s="16"/>
      <c r="AD40" s="23" t="s">
        <v>860</v>
      </c>
    </row>
    <row r="41" spans="1:30" ht="15.75" x14ac:dyDescent="0.25">
      <c r="A41" s="68">
        <v>7</v>
      </c>
      <c r="B41" s="66" t="s">
        <v>803</v>
      </c>
      <c r="C41" s="66" t="s">
        <v>861</v>
      </c>
      <c r="D41" s="9" t="s">
        <v>752</v>
      </c>
      <c r="E41" s="67">
        <v>1.26</v>
      </c>
      <c r="F41" s="66" t="s">
        <v>862</v>
      </c>
      <c r="G41" s="9"/>
      <c r="H41" s="10"/>
      <c r="I41" s="11" t="s">
        <v>35</v>
      </c>
      <c r="J41" s="69">
        <v>216000</v>
      </c>
      <c r="K41" s="18"/>
      <c r="L41" s="9"/>
      <c r="M41" s="20"/>
      <c r="N41" s="19"/>
      <c r="O41" s="19"/>
      <c r="P41" s="19"/>
      <c r="Q41" s="19"/>
      <c r="R41" s="19"/>
      <c r="S41" s="19"/>
      <c r="T41" s="19"/>
      <c r="U41" s="19"/>
      <c r="V41" s="19"/>
      <c r="W41" s="16"/>
      <c r="X41" s="16"/>
      <c r="Y41" s="16"/>
      <c r="Z41" s="16"/>
      <c r="AA41" s="9"/>
      <c r="AB41" s="16"/>
      <c r="AC41" s="16"/>
      <c r="AD41" s="23" t="s">
        <v>863</v>
      </c>
    </row>
    <row r="42" spans="1:30" ht="15.75" x14ac:dyDescent="0.25">
      <c r="A42" s="68">
        <v>7</v>
      </c>
      <c r="B42" s="66" t="s">
        <v>824</v>
      </c>
      <c r="C42" s="66" t="s">
        <v>864</v>
      </c>
      <c r="D42" s="9" t="s">
        <v>752</v>
      </c>
      <c r="E42" s="67">
        <v>0.34</v>
      </c>
      <c r="F42" s="66" t="s">
        <v>865</v>
      </c>
      <c r="G42" s="9"/>
      <c r="H42" s="10"/>
      <c r="I42" s="11" t="s">
        <v>35</v>
      </c>
      <c r="J42" s="69">
        <v>47600</v>
      </c>
      <c r="K42" s="18"/>
      <c r="L42" s="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6"/>
      <c r="X42" s="16"/>
      <c r="Y42" s="16"/>
      <c r="Z42" s="16"/>
      <c r="AA42" s="9"/>
      <c r="AB42" s="16"/>
      <c r="AC42" s="16"/>
      <c r="AD42" s="23" t="s">
        <v>866</v>
      </c>
    </row>
    <row r="43" spans="1:30" ht="15.75" x14ac:dyDescent="0.25">
      <c r="A43" s="68">
        <v>7</v>
      </c>
      <c r="B43" s="66" t="s">
        <v>824</v>
      </c>
      <c r="C43" s="66" t="s">
        <v>867</v>
      </c>
      <c r="D43" s="9" t="s">
        <v>752</v>
      </c>
      <c r="E43" s="67">
        <v>0.4</v>
      </c>
      <c r="F43" s="66" t="s">
        <v>868</v>
      </c>
      <c r="G43" s="9"/>
      <c r="H43" s="10"/>
      <c r="I43" s="11" t="s">
        <v>35</v>
      </c>
      <c r="J43" s="69">
        <v>56000</v>
      </c>
      <c r="K43" s="18"/>
      <c r="L43" s="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6"/>
      <c r="X43" s="16"/>
      <c r="Y43" s="16"/>
      <c r="Z43" s="16"/>
      <c r="AA43" s="9"/>
      <c r="AB43" s="16"/>
      <c r="AC43" s="16"/>
      <c r="AD43" s="23" t="s">
        <v>869</v>
      </c>
    </row>
    <row r="44" spans="1:30" ht="15.75" x14ac:dyDescent="0.25">
      <c r="A44" s="68">
        <v>7</v>
      </c>
      <c r="B44" s="66" t="s">
        <v>824</v>
      </c>
      <c r="C44" s="66" t="s">
        <v>870</v>
      </c>
      <c r="D44" s="9" t="s">
        <v>752</v>
      </c>
      <c r="E44" s="67">
        <v>2.25</v>
      </c>
      <c r="F44" s="66" t="s">
        <v>871</v>
      </c>
      <c r="G44" s="9"/>
      <c r="H44" s="10"/>
      <c r="I44" s="11" t="s">
        <v>35</v>
      </c>
      <c r="J44" s="69">
        <v>315000</v>
      </c>
      <c r="K44" s="18"/>
      <c r="L44" s="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6"/>
      <c r="X44" s="16"/>
      <c r="Y44" s="16"/>
      <c r="Z44" s="16"/>
      <c r="AA44" s="9"/>
      <c r="AB44" s="16"/>
      <c r="AC44" s="16"/>
      <c r="AD44" s="23" t="s">
        <v>872</v>
      </c>
    </row>
    <row r="45" spans="1:30" ht="15.75" hidden="1" x14ac:dyDescent="0.25">
      <c r="A45" s="6"/>
      <c r="B45" s="7"/>
      <c r="C45" s="7"/>
      <c r="D45" s="6"/>
      <c r="E45" s="8"/>
      <c r="F45" s="7"/>
      <c r="G45" s="9"/>
      <c r="H45" s="10"/>
      <c r="I45" s="11"/>
      <c r="J45" s="12"/>
      <c r="K45" s="13"/>
      <c r="L45" s="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9"/>
      <c r="AB45" s="16"/>
      <c r="AC45" s="16"/>
      <c r="AD45" s="11"/>
    </row>
    <row r="46" spans="1:30" ht="15.75" hidden="1" x14ac:dyDescent="0.25">
      <c r="A46" s="6"/>
      <c r="B46" s="7"/>
      <c r="C46" s="7"/>
      <c r="D46" s="6"/>
      <c r="E46" s="8"/>
      <c r="F46" s="7"/>
      <c r="G46" s="9"/>
      <c r="H46" s="10"/>
      <c r="I46" s="11"/>
      <c r="J46" s="12"/>
      <c r="K46" s="18"/>
      <c r="L46" s="9"/>
      <c r="M46" s="20"/>
      <c r="N46" s="19"/>
      <c r="O46" s="19"/>
      <c r="P46" s="19"/>
      <c r="Q46" s="19"/>
      <c r="R46" s="19"/>
      <c r="S46" s="19"/>
      <c r="T46" s="19"/>
      <c r="U46" s="19"/>
      <c r="V46" s="19"/>
      <c r="W46" s="16"/>
      <c r="X46" s="16"/>
      <c r="Y46" s="16"/>
      <c r="Z46" s="16"/>
      <c r="AA46" s="9"/>
      <c r="AB46" s="16"/>
      <c r="AC46" s="16"/>
      <c r="AD46" s="11"/>
    </row>
    <row r="47" spans="1:30" ht="15.75" hidden="1" x14ac:dyDescent="0.25">
      <c r="A47" s="6"/>
      <c r="B47" s="7"/>
      <c r="C47" s="7"/>
      <c r="D47" s="6"/>
      <c r="E47" s="8"/>
      <c r="F47" s="7"/>
      <c r="G47" s="9"/>
      <c r="H47" s="10"/>
      <c r="I47" s="11"/>
      <c r="J47" s="12"/>
      <c r="K47" s="18"/>
      <c r="L47" s="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6"/>
      <c r="X47" s="16"/>
      <c r="Y47" s="16"/>
      <c r="Z47" s="16"/>
      <c r="AA47" s="9"/>
      <c r="AB47" s="16"/>
      <c r="AC47" s="16"/>
      <c r="AD47" s="17"/>
    </row>
    <row r="48" spans="1:30" ht="15.75" hidden="1" x14ac:dyDescent="0.25">
      <c r="A48" s="6"/>
      <c r="B48" s="7"/>
      <c r="C48" s="7"/>
      <c r="D48" s="6"/>
      <c r="E48" s="8"/>
      <c r="F48" s="7"/>
      <c r="G48" s="9"/>
      <c r="H48" s="10"/>
      <c r="I48" s="11"/>
      <c r="J48" s="12"/>
      <c r="K48" s="18"/>
      <c r="L48" s="9"/>
      <c r="M48" s="20"/>
      <c r="N48" s="19"/>
      <c r="O48" s="19"/>
      <c r="P48" s="19"/>
      <c r="Q48" s="19"/>
      <c r="R48" s="19"/>
      <c r="S48" s="19"/>
      <c r="T48" s="19"/>
      <c r="U48" s="19"/>
      <c r="V48" s="19"/>
      <c r="W48" s="16"/>
      <c r="X48" s="16"/>
      <c r="Y48" s="16"/>
      <c r="Z48" s="16"/>
      <c r="AA48" s="9"/>
      <c r="AB48" s="16"/>
      <c r="AC48" s="16"/>
      <c r="AD48" s="17"/>
    </row>
    <row r="49" spans="1:30" ht="15.75" hidden="1" x14ac:dyDescent="0.25">
      <c r="A49" s="6"/>
      <c r="B49" s="7"/>
      <c r="C49" s="7"/>
      <c r="D49" s="6"/>
      <c r="E49" s="8"/>
      <c r="F49" s="7"/>
      <c r="G49" s="9"/>
      <c r="H49" s="10"/>
      <c r="I49" s="11"/>
      <c r="J49" s="12"/>
      <c r="K49" s="18"/>
      <c r="L49" s="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6"/>
      <c r="X49" s="16"/>
      <c r="Y49" s="16"/>
      <c r="Z49" s="16"/>
      <c r="AA49" s="9"/>
      <c r="AB49" s="16"/>
      <c r="AC49" s="16"/>
      <c r="AD49" s="17"/>
    </row>
    <row r="50" spans="1:30" ht="15.75" hidden="1" x14ac:dyDescent="0.25">
      <c r="A50" s="6"/>
      <c r="B50" s="7"/>
      <c r="C50" s="7"/>
      <c r="D50" s="6"/>
      <c r="E50" s="8"/>
      <c r="F50" s="7"/>
      <c r="G50" s="9"/>
      <c r="H50" s="10"/>
      <c r="I50" s="11"/>
      <c r="J50" s="12"/>
      <c r="K50" s="18"/>
      <c r="L50" s="9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6"/>
      <c r="X50" s="16"/>
      <c r="Y50" s="16"/>
      <c r="Z50" s="16"/>
      <c r="AA50" s="9"/>
      <c r="AB50" s="16"/>
      <c r="AC50" s="16"/>
      <c r="AD50" s="17"/>
    </row>
    <row r="51" spans="1:30" ht="15.75" hidden="1" x14ac:dyDescent="0.25">
      <c r="A51" s="6"/>
      <c r="B51" s="7"/>
      <c r="C51" s="7"/>
      <c r="D51" s="6"/>
      <c r="E51" s="8"/>
      <c r="F51" s="7"/>
      <c r="G51" s="21"/>
      <c r="H51" s="10"/>
      <c r="I51" s="11"/>
      <c r="J51" s="12"/>
      <c r="K51" s="18"/>
      <c r="L51" s="9"/>
      <c r="M51" s="20"/>
      <c r="N51" s="19"/>
      <c r="O51" s="19"/>
      <c r="P51" s="19"/>
      <c r="Q51" s="19"/>
      <c r="R51" s="19"/>
      <c r="S51" s="19"/>
      <c r="T51" s="19"/>
      <c r="U51" s="19"/>
      <c r="V51" s="19"/>
      <c r="W51" s="16"/>
      <c r="X51" s="16"/>
      <c r="Y51" s="16"/>
      <c r="Z51" s="16"/>
      <c r="AA51" s="9"/>
      <c r="AB51" s="16"/>
      <c r="AC51" s="16"/>
      <c r="AD51" s="17"/>
    </row>
    <row r="52" spans="1:30" ht="15.75" hidden="1" x14ac:dyDescent="0.25">
      <c r="A52" s="6"/>
      <c r="B52" s="7"/>
      <c r="C52" s="7"/>
      <c r="D52" s="6"/>
      <c r="E52" s="8"/>
      <c r="F52" s="7"/>
      <c r="G52" s="21"/>
      <c r="H52" s="10"/>
      <c r="I52" s="11"/>
      <c r="J52" s="12"/>
      <c r="K52" s="18"/>
      <c r="L52" s="9"/>
      <c r="M52" s="20"/>
      <c r="N52" s="22"/>
      <c r="O52" s="19"/>
      <c r="P52" s="19"/>
      <c r="Q52" s="19"/>
      <c r="R52" s="19"/>
      <c r="S52" s="19"/>
      <c r="T52" s="19"/>
      <c r="U52" s="19"/>
      <c r="V52" s="19"/>
      <c r="W52" s="16"/>
      <c r="X52" s="16"/>
      <c r="Y52" s="16"/>
      <c r="Z52" s="16"/>
      <c r="AA52" s="9"/>
      <c r="AB52" s="16"/>
      <c r="AC52" s="16"/>
      <c r="AD52" s="11"/>
    </row>
    <row r="53" spans="1:30" ht="15.75" hidden="1" x14ac:dyDescent="0.25">
      <c r="A53" s="6"/>
      <c r="B53" s="7"/>
      <c r="C53" s="7"/>
      <c r="D53" s="6"/>
      <c r="E53" s="8"/>
      <c r="F53" s="7"/>
      <c r="G53" s="21"/>
      <c r="H53" s="10"/>
      <c r="I53" s="11"/>
      <c r="J53" s="12"/>
      <c r="K53" s="18"/>
      <c r="L53" s="9"/>
      <c r="M53" s="20"/>
      <c r="N53" s="22"/>
      <c r="O53" s="19"/>
      <c r="P53" s="19"/>
      <c r="Q53" s="19"/>
      <c r="R53" s="19"/>
      <c r="S53" s="19"/>
      <c r="T53" s="19"/>
      <c r="U53" s="19"/>
      <c r="V53" s="19"/>
      <c r="W53" s="16"/>
      <c r="X53" s="16"/>
      <c r="Y53" s="16"/>
      <c r="Z53" s="16"/>
      <c r="AA53" s="9"/>
      <c r="AB53" s="16"/>
      <c r="AC53" s="16"/>
      <c r="AD53" s="7"/>
    </row>
    <row r="54" spans="1:30" ht="15.75" hidden="1" x14ac:dyDescent="0.25">
      <c r="A54" s="6"/>
      <c r="B54" s="7"/>
      <c r="C54" s="7"/>
      <c r="D54" s="6"/>
      <c r="E54" s="8"/>
      <c r="F54" s="7"/>
      <c r="G54" s="21"/>
      <c r="H54" s="10"/>
      <c r="I54" s="11"/>
      <c r="J54" s="12"/>
      <c r="K54" s="18"/>
      <c r="L54" s="9"/>
      <c r="M54" s="20"/>
      <c r="N54" s="22"/>
      <c r="O54" s="19"/>
      <c r="P54" s="19"/>
      <c r="Q54" s="19"/>
      <c r="R54" s="19"/>
      <c r="S54" s="19"/>
      <c r="T54" s="19"/>
      <c r="U54" s="19"/>
      <c r="V54" s="19"/>
      <c r="W54" s="16"/>
      <c r="X54" s="16"/>
      <c r="Y54" s="16"/>
      <c r="Z54" s="16"/>
      <c r="AA54" s="9"/>
      <c r="AB54" s="16"/>
      <c r="AC54" s="16"/>
      <c r="AD54" s="17"/>
    </row>
    <row r="55" spans="1:30" ht="15.75" hidden="1" x14ac:dyDescent="0.25">
      <c r="A55" s="6"/>
      <c r="B55" s="7"/>
      <c r="C55" s="7"/>
      <c r="D55" s="6"/>
      <c r="E55" s="8"/>
      <c r="F55" s="7"/>
      <c r="G55" s="21"/>
      <c r="H55" s="10"/>
      <c r="I55" s="11"/>
      <c r="J55" s="12"/>
      <c r="K55" s="18"/>
      <c r="L55" s="9"/>
      <c r="M55" s="20"/>
      <c r="N55" s="22"/>
      <c r="O55" s="19"/>
      <c r="P55" s="19"/>
      <c r="Q55" s="19"/>
      <c r="R55" s="19"/>
      <c r="S55" s="19"/>
      <c r="T55" s="19"/>
      <c r="U55" s="19"/>
      <c r="V55" s="19"/>
      <c r="W55" s="16"/>
      <c r="X55" s="16"/>
      <c r="Y55" s="16"/>
      <c r="Z55" s="16"/>
      <c r="AA55" s="9"/>
      <c r="AB55" s="16"/>
      <c r="AC55" s="16"/>
      <c r="AD55" s="17"/>
    </row>
    <row r="56" spans="1:30" ht="15.75" hidden="1" x14ac:dyDescent="0.25">
      <c r="A56" s="6"/>
      <c r="B56" s="7"/>
      <c r="C56" s="7"/>
      <c r="D56" s="6"/>
      <c r="E56" s="8"/>
      <c r="F56" s="7"/>
      <c r="G56" s="21"/>
      <c r="H56" s="10"/>
      <c r="I56" s="11"/>
      <c r="J56" s="12"/>
      <c r="K56" s="18"/>
      <c r="L56" s="9"/>
      <c r="M56" s="20"/>
      <c r="N56" s="22"/>
      <c r="O56" s="19"/>
      <c r="P56" s="19"/>
      <c r="Q56" s="19"/>
      <c r="R56" s="19"/>
      <c r="S56" s="19"/>
      <c r="T56" s="19"/>
      <c r="U56" s="19"/>
      <c r="V56" s="19"/>
      <c r="W56" s="16"/>
      <c r="X56" s="16"/>
      <c r="Y56" s="16"/>
      <c r="Z56" s="16"/>
      <c r="AA56" s="9"/>
      <c r="AB56" s="16"/>
      <c r="AC56" s="16"/>
      <c r="AD56" s="17"/>
    </row>
    <row r="57" spans="1:30" ht="15.75" hidden="1" x14ac:dyDescent="0.25">
      <c r="A57" s="6"/>
      <c r="B57" s="7"/>
      <c r="C57" s="7"/>
      <c r="D57" s="6"/>
      <c r="E57" s="8"/>
      <c r="F57" s="7"/>
      <c r="G57" s="21"/>
      <c r="H57" s="10"/>
      <c r="I57" s="11"/>
      <c r="J57" s="12"/>
      <c r="K57" s="18"/>
      <c r="L57" s="9"/>
      <c r="M57" s="20"/>
      <c r="N57" s="22"/>
      <c r="O57" s="19"/>
      <c r="P57" s="19"/>
      <c r="Q57" s="19"/>
      <c r="R57" s="19"/>
      <c r="S57" s="19"/>
      <c r="T57" s="19"/>
      <c r="U57" s="19"/>
      <c r="V57" s="19"/>
      <c r="W57" s="16"/>
      <c r="X57" s="16"/>
      <c r="Y57" s="16"/>
      <c r="Z57" s="16"/>
      <c r="AA57" s="9"/>
      <c r="AB57" s="16"/>
      <c r="AC57" s="16"/>
      <c r="AD57" s="17"/>
    </row>
    <row r="58" spans="1:30" ht="15.75" hidden="1" x14ac:dyDescent="0.25">
      <c r="A58" s="6"/>
      <c r="B58" s="7"/>
      <c r="C58" s="7"/>
      <c r="D58" s="6"/>
      <c r="E58" s="8"/>
      <c r="F58" s="7"/>
      <c r="G58" s="21"/>
      <c r="H58" s="10"/>
      <c r="I58" s="11"/>
      <c r="J58" s="12"/>
      <c r="K58" s="18"/>
      <c r="L58" s="9"/>
      <c r="M58" s="20"/>
      <c r="N58" s="22"/>
      <c r="O58" s="19"/>
      <c r="P58" s="19"/>
      <c r="Q58" s="19"/>
      <c r="R58" s="19"/>
      <c r="S58" s="19"/>
      <c r="T58" s="19"/>
      <c r="U58" s="19"/>
      <c r="V58" s="19"/>
      <c r="W58" s="16"/>
      <c r="X58" s="16"/>
      <c r="Y58" s="16"/>
      <c r="Z58" s="16"/>
      <c r="AA58" s="9"/>
      <c r="AB58" s="16"/>
      <c r="AC58" s="16"/>
      <c r="AD58" s="17"/>
    </row>
    <row r="59" spans="1:30" ht="15.75" hidden="1" x14ac:dyDescent="0.25">
      <c r="A59" s="6"/>
      <c r="B59" s="7"/>
      <c r="C59" s="7"/>
      <c r="D59" s="6"/>
      <c r="E59" s="8"/>
      <c r="F59" s="7"/>
      <c r="G59" s="21"/>
      <c r="H59" s="10"/>
      <c r="I59" s="11"/>
      <c r="J59" s="12"/>
      <c r="K59" s="18"/>
      <c r="L59" s="9"/>
      <c r="M59" s="20"/>
      <c r="N59" s="22"/>
      <c r="O59" s="19"/>
      <c r="P59" s="19"/>
      <c r="Q59" s="19"/>
      <c r="R59" s="19"/>
      <c r="S59" s="19"/>
      <c r="T59" s="19"/>
      <c r="U59" s="19"/>
      <c r="V59" s="19"/>
      <c r="W59" s="16"/>
      <c r="X59" s="16"/>
      <c r="Y59" s="16"/>
      <c r="Z59" s="16"/>
      <c r="AA59" s="9"/>
      <c r="AB59" s="16"/>
      <c r="AC59" s="16"/>
      <c r="AD59" s="17"/>
    </row>
    <row r="60" spans="1:30" ht="15.75" hidden="1" x14ac:dyDescent="0.25">
      <c r="A60" s="6"/>
      <c r="B60" s="7"/>
      <c r="C60" s="7"/>
      <c r="D60" s="6"/>
      <c r="E60" s="8"/>
      <c r="F60" s="7"/>
      <c r="G60" s="21"/>
      <c r="H60" s="10"/>
      <c r="I60" s="11"/>
      <c r="J60" s="12"/>
      <c r="K60" s="18"/>
      <c r="L60" s="9"/>
      <c r="M60" s="20"/>
      <c r="N60" s="22"/>
      <c r="O60" s="19"/>
      <c r="P60" s="19"/>
      <c r="Q60" s="19"/>
      <c r="R60" s="19"/>
      <c r="S60" s="19"/>
      <c r="T60" s="19"/>
      <c r="U60" s="19"/>
      <c r="V60" s="19"/>
      <c r="W60" s="16"/>
      <c r="X60" s="16"/>
      <c r="Y60" s="16"/>
      <c r="Z60" s="16"/>
      <c r="AA60" s="9"/>
      <c r="AB60" s="16"/>
      <c r="AC60" s="16"/>
      <c r="AD60" s="17"/>
    </row>
    <row r="61" spans="1:30" ht="15.75" hidden="1" x14ac:dyDescent="0.25">
      <c r="A61" s="6"/>
      <c r="B61" s="7"/>
      <c r="C61" s="7"/>
      <c r="D61" s="6"/>
      <c r="E61" s="8"/>
      <c r="F61" s="7"/>
      <c r="G61" s="21"/>
      <c r="H61" s="10"/>
      <c r="I61" s="11"/>
      <c r="J61" s="12"/>
      <c r="K61" s="18"/>
      <c r="L61" s="9"/>
      <c r="M61" s="20"/>
      <c r="N61" s="22"/>
      <c r="O61" s="19"/>
      <c r="P61" s="19"/>
      <c r="Q61" s="19"/>
      <c r="R61" s="19"/>
      <c r="S61" s="19"/>
      <c r="T61" s="19"/>
      <c r="U61" s="19"/>
      <c r="V61" s="19"/>
      <c r="W61" s="16"/>
      <c r="X61" s="16"/>
      <c r="Y61" s="16"/>
      <c r="Z61" s="16"/>
      <c r="AA61" s="9"/>
      <c r="AB61" s="16"/>
      <c r="AC61" s="16"/>
      <c r="AD61" s="17"/>
    </row>
    <row r="62" spans="1:30" ht="15.75" hidden="1" x14ac:dyDescent="0.25">
      <c r="A62" s="6"/>
      <c r="B62" s="7"/>
      <c r="C62" s="7"/>
      <c r="D62" s="6"/>
      <c r="E62" s="8"/>
      <c r="F62" s="7"/>
      <c r="G62" s="21"/>
      <c r="H62" s="10"/>
      <c r="I62" s="11"/>
      <c r="J62" s="12"/>
      <c r="K62" s="18"/>
      <c r="L62" s="9"/>
      <c r="M62" s="20"/>
      <c r="N62" s="22"/>
      <c r="O62" s="19"/>
      <c r="P62" s="19"/>
      <c r="Q62" s="19"/>
      <c r="R62" s="19"/>
      <c r="S62" s="19"/>
      <c r="T62" s="19"/>
      <c r="U62" s="19"/>
      <c r="V62" s="19"/>
      <c r="W62" s="16"/>
      <c r="X62" s="16"/>
      <c r="Y62" s="16"/>
      <c r="Z62" s="16"/>
      <c r="AA62" s="9"/>
      <c r="AB62" s="16"/>
      <c r="AC62" s="16"/>
      <c r="AD62" s="17"/>
    </row>
    <row r="63" spans="1:30" ht="15.75" hidden="1" x14ac:dyDescent="0.25">
      <c r="A63" s="6"/>
      <c r="B63" s="7"/>
      <c r="C63" s="7"/>
      <c r="D63" s="6"/>
      <c r="E63" s="8"/>
      <c r="F63" s="7"/>
      <c r="G63" s="21"/>
      <c r="H63" s="10"/>
      <c r="I63" s="11"/>
      <c r="J63" s="12"/>
      <c r="K63" s="18"/>
      <c r="L63" s="9"/>
      <c r="M63" s="20"/>
      <c r="N63" s="22"/>
      <c r="O63" s="19"/>
      <c r="P63" s="19"/>
      <c r="Q63" s="19"/>
      <c r="R63" s="19"/>
      <c r="S63" s="19"/>
      <c r="T63" s="19"/>
      <c r="U63" s="19"/>
      <c r="V63" s="19"/>
      <c r="W63" s="16"/>
      <c r="X63" s="16"/>
      <c r="Y63" s="16"/>
      <c r="Z63" s="16"/>
      <c r="AA63" s="9"/>
      <c r="AB63" s="16"/>
      <c r="AC63" s="16"/>
      <c r="AD63" s="11"/>
    </row>
    <row r="64" spans="1:30" ht="15.75" hidden="1" x14ac:dyDescent="0.25">
      <c r="A64" s="6"/>
      <c r="B64" s="7"/>
      <c r="C64" s="7"/>
      <c r="D64" s="6"/>
      <c r="E64" s="8"/>
      <c r="F64" s="7"/>
      <c r="G64" s="21"/>
      <c r="H64" s="10"/>
      <c r="I64" s="11"/>
      <c r="J64" s="12"/>
      <c r="K64" s="18"/>
      <c r="L64" s="9"/>
      <c r="M64" s="20"/>
      <c r="N64" s="22"/>
      <c r="O64" s="19"/>
      <c r="P64" s="19"/>
      <c r="Q64" s="19"/>
      <c r="R64" s="19"/>
      <c r="S64" s="19"/>
      <c r="T64" s="19"/>
      <c r="U64" s="19"/>
      <c r="V64" s="19"/>
      <c r="W64" s="16"/>
      <c r="X64" s="16"/>
      <c r="Y64" s="16"/>
      <c r="Z64" s="16"/>
      <c r="AA64" s="9"/>
      <c r="AB64" s="16"/>
      <c r="AC64" s="16"/>
      <c r="AD64" s="7"/>
    </row>
    <row r="65" spans="1:30" ht="15.75" hidden="1" x14ac:dyDescent="0.25">
      <c r="A65" s="6"/>
      <c r="B65" s="7"/>
      <c r="C65" s="7"/>
      <c r="D65" s="6"/>
      <c r="E65" s="8"/>
      <c r="F65" s="7"/>
      <c r="G65" s="21"/>
      <c r="H65" s="10"/>
      <c r="I65" s="11"/>
      <c r="J65" s="12"/>
      <c r="K65" s="18"/>
      <c r="L65" s="9"/>
      <c r="M65" s="20"/>
      <c r="N65" s="22"/>
      <c r="O65" s="19"/>
      <c r="P65" s="19"/>
      <c r="Q65" s="19"/>
      <c r="R65" s="19"/>
      <c r="S65" s="19"/>
      <c r="T65" s="19"/>
      <c r="U65" s="19"/>
      <c r="V65" s="19"/>
      <c r="W65" s="16"/>
      <c r="X65" s="16"/>
      <c r="Y65" s="16"/>
      <c r="Z65" s="16"/>
      <c r="AA65" s="9"/>
      <c r="AB65" s="16"/>
      <c r="AC65" s="16"/>
      <c r="AD65" s="17"/>
    </row>
    <row r="66" spans="1:30" ht="15.75" hidden="1" x14ac:dyDescent="0.25">
      <c r="A66" s="6"/>
      <c r="B66" s="7"/>
      <c r="C66" s="7"/>
      <c r="D66" s="6"/>
      <c r="E66" s="8"/>
      <c r="F66" s="7"/>
      <c r="G66" s="21"/>
      <c r="H66" s="10"/>
      <c r="I66" s="11"/>
      <c r="J66" s="12"/>
      <c r="K66" s="18"/>
      <c r="L66" s="9"/>
      <c r="M66" s="20"/>
      <c r="N66" s="22"/>
      <c r="O66" s="19"/>
      <c r="P66" s="19"/>
      <c r="Q66" s="19"/>
      <c r="R66" s="19"/>
      <c r="S66" s="19"/>
      <c r="T66" s="19"/>
      <c r="U66" s="19"/>
      <c r="V66" s="19"/>
      <c r="W66" s="16"/>
      <c r="X66" s="16"/>
      <c r="Y66" s="16"/>
      <c r="Z66" s="16"/>
      <c r="AA66" s="9"/>
      <c r="AB66" s="16"/>
      <c r="AC66" s="16"/>
      <c r="AD66" s="17"/>
    </row>
    <row r="67" spans="1:30" ht="15.75" hidden="1" x14ac:dyDescent="0.25">
      <c r="A67" s="6"/>
      <c r="B67" s="7"/>
      <c r="C67" s="7"/>
      <c r="D67" s="6"/>
      <c r="E67" s="8"/>
      <c r="F67" s="7"/>
      <c r="G67" s="21"/>
      <c r="H67" s="10"/>
      <c r="I67" s="11"/>
      <c r="J67" s="12"/>
      <c r="K67" s="18"/>
      <c r="L67" s="9"/>
      <c r="M67" s="20"/>
      <c r="N67" s="22"/>
      <c r="O67" s="19"/>
      <c r="P67" s="19"/>
      <c r="Q67" s="19"/>
      <c r="R67" s="19"/>
      <c r="S67" s="19"/>
      <c r="T67" s="19"/>
      <c r="U67" s="19"/>
      <c r="V67" s="19"/>
      <c r="W67" s="16"/>
      <c r="X67" s="16"/>
      <c r="Y67" s="16"/>
      <c r="Z67" s="16"/>
      <c r="AA67" s="9"/>
      <c r="AB67" s="16"/>
      <c r="AC67" s="16"/>
      <c r="AD67" s="17"/>
    </row>
    <row r="68" spans="1:30" ht="15.75" hidden="1" x14ac:dyDescent="0.25">
      <c r="A68" s="6"/>
      <c r="B68" s="7"/>
      <c r="C68" s="7"/>
      <c r="D68" s="6"/>
      <c r="E68" s="8"/>
      <c r="F68" s="7"/>
      <c r="G68" s="21"/>
      <c r="H68" s="10"/>
      <c r="I68" s="11"/>
      <c r="J68" s="12"/>
      <c r="K68" s="18"/>
      <c r="L68" s="9"/>
      <c r="M68" s="20"/>
      <c r="N68" s="22"/>
      <c r="O68" s="19"/>
      <c r="P68" s="19"/>
      <c r="Q68" s="19"/>
      <c r="R68" s="19"/>
      <c r="S68" s="19"/>
      <c r="T68" s="19"/>
      <c r="U68" s="19"/>
      <c r="V68" s="19"/>
      <c r="W68" s="16"/>
      <c r="X68" s="16"/>
      <c r="Y68" s="16"/>
      <c r="Z68" s="16"/>
      <c r="AA68" s="9"/>
      <c r="AB68" s="16"/>
      <c r="AC68" s="16"/>
      <c r="AD68" s="17"/>
    </row>
    <row r="69" spans="1:30" ht="15.75" hidden="1" x14ac:dyDescent="0.25">
      <c r="A69" s="6"/>
      <c r="B69" s="7"/>
      <c r="C69" s="7"/>
      <c r="D69" s="6"/>
      <c r="E69" s="8"/>
      <c r="F69" s="7"/>
      <c r="G69" s="21"/>
      <c r="H69" s="10"/>
      <c r="I69" s="11"/>
      <c r="J69" s="12"/>
      <c r="K69" s="18"/>
      <c r="L69" s="9"/>
      <c r="M69" s="20"/>
      <c r="N69" s="22"/>
      <c r="O69" s="19"/>
      <c r="P69" s="19"/>
      <c r="Q69" s="19"/>
      <c r="R69" s="19"/>
      <c r="S69" s="19"/>
      <c r="T69" s="19"/>
      <c r="U69" s="19"/>
      <c r="V69" s="19"/>
      <c r="W69" s="16"/>
      <c r="X69" s="16"/>
      <c r="Y69" s="16"/>
      <c r="Z69" s="16"/>
      <c r="AA69" s="9"/>
      <c r="AB69" s="16"/>
      <c r="AC69" s="16"/>
      <c r="AD69" s="17"/>
    </row>
    <row r="70" spans="1:30" ht="15.75" hidden="1" x14ac:dyDescent="0.25">
      <c r="A70" s="6"/>
      <c r="B70" s="7"/>
      <c r="C70" s="7"/>
      <c r="D70" s="6"/>
      <c r="E70" s="8"/>
      <c r="F70" s="7"/>
      <c r="G70" s="21"/>
      <c r="H70" s="10"/>
      <c r="I70" s="11"/>
      <c r="J70" s="12"/>
      <c r="K70" s="18"/>
      <c r="L70" s="9"/>
      <c r="M70" s="20"/>
      <c r="N70" s="22"/>
      <c r="O70" s="19"/>
      <c r="P70" s="19"/>
      <c r="Q70" s="19"/>
      <c r="R70" s="19"/>
      <c r="S70" s="19"/>
      <c r="T70" s="19"/>
      <c r="U70" s="19"/>
      <c r="V70" s="19"/>
      <c r="W70" s="16"/>
      <c r="X70" s="16"/>
      <c r="Y70" s="16"/>
      <c r="Z70" s="16"/>
      <c r="AA70" s="9"/>
      <c r="AB70" s="16"/>
      <c r="AC70" s="16"/>
      <c r="AD70" s="11"/>
    </row>
    <row r="71" spans="1:30" ht="15.75" hidden="1" x14ac:dyDescent="0.25">
      <c r="A71" s="6"/>
      <c r="B71" s="7"/>
      <c r="C71" s="7"/>
      <c r="D71" s="6"/>
      <c r="E71" s="8"/>
      <c r="F71" s="7"/>
      <c r="G71" s="21"/>
      <c r="H71" s="10"/>
      <c r="I71" s="11"/>
      <c r="J71" s="12"/>
      <c r="K71" s="18"/>
      <c r="L71" s="9"/>
      <c r="M71" s="20"/>
      <c r="N71" s="22"/>
      <c r="O71" s="19"/>
      <c r="P71" s="19"/>
      <c r="Q71" s="19"/>
      <c r="R71" s="19"/>
      <c r="S71" s="19"/>
      <c r="T71" s="19"/>
      <c r="U71" s="19"/>
      <c r="V71" s="19"/>
      <c r="W71" s="16"/>
      <c r="X71" s="16"/>
      <c r="Y71" s="16"/>
      <c r="Z71" s="16"/>
      <c r="AA71" s="9"/>
      <c r="AB71" s="16"/>
      <c r="AC71" s="16"/>
      <c r="AD71" s="17"/>
    </row>
    <row r="72" spans="1:30" ht="15.75" hidden="1" x14ac:dyDescent="0.25">
      <c r="A72" s="6"/>
      <c r="B72" s="7"/>
      <c r="C72" s="7"/>
      <c r="D72" s="6"/>
      <c r="E72" s="8"/>
      <c r="F72" s="7"/>
      <c r="G72" s="21"/>
      <c r="H72" s="10"/>
      <c r="I72" s="11"/>
      <c r="J72" s="12"/>
      <c r="K72" s="18"/>
      <c r="L72" s="9"/>
      <c r="M72" s="20"/>
      <c r="N72" s="22"/>
      <c r="O72" s="19"/>
      <c r="P72" s="19"/>
      <c r="Q72" s="19"/>
      <c r="R72" s="19"/>
      <c r="S72" s="19"/>
      <c r="T72" s="19"/>
      <c r="U72" s="19"/>
      <c r="V72" s="19"/>
      <c r="W72" s="16"/>
      <c r="X72" s="16"/>
      <c r="Y72" s="16"/>
      <c r="Z72" s="16"/>
      <c r="AA72" s="9"/>
      <c r="AB72" s="16"/>
      <c r="AC72" s="16"/>
      <c r="AD72" s="17"/>
    </row>
    <row r="73" spans="1:30" ht="15.75" hidden="1" x14ac:dyDescent="0.25">
      <c r="A73" s="6"/>
      <c r="B73" s="7"/>
      <c r="C73" s="7"/>
      <c r="D73" s="6"/>
      <c r="E73" s="8"/>
      <c r="F73" s="7"/>
      <c r="G73" s="21"/>
      <c r="H73" s="10"/>
      <c r="I73" s="11"/>
      <c r="J73" s="12"/>
      <c r="K73" s="18"/>
      <c r="L73" s="9"/>
      <c r="M73" s="20"/>
      <c r="N73" s="22"/>
      <c r="O73" s="19"/>
      <c r="P73" s="19"/>
      <c r="Q73" s="19"/>
      <c r="R73" s="19"/>
      <c r="S73" s="19"/>
      <c r="T73" s="19"/>
      <c r="U73" s="19"/>
      <c r="V73" s="19"/>
      <c r="W73" s="16"/>
      <c r="X73" s="16"/>
      <c r="Y73" s="16"/>
      <c r="Z73" s="16"/>
      <c r="AA73" s="9"/>
      <c r="AB73" s="16"/>
      <c r="AC73" s="16"/>
      <c r="AD73" s="17"/>
    </row>
    <row r="74" spans="1:30" ht="15.75" hidden="1" x14ac:dyDescent="0.25">
      <c r="A74" s="6"/>
      <c r="B74" s="7"/>
      <c r="C74" s="7"/>
      <c r="D74" s="6"/>
      <c r="E74" s="8"/>
      <c r="F74" s="7"/>
      <c r="G74" s="21"/>
      <c r="H74" s="10"/>
      <c r="I74" s="11"/>
      <c r="J74" s="12"/>
      <c r="K74" s="18"/>
      <c r="L74" s="9"/>
      <c r="M74" s="20"/>
      <c r="N74" s="22"/>
      <c r="O74" s="19"/>
      <c r="P74" s="19"/>
      <c r="Q74" s="19"/>
      <c r="R74" s="19"/>
      <c r="S74" s="19"/>
      <c r="T74" s="19"/>
      <c r="U74" s="19"/>
      <c r="V74" s="19"/>
      <c r="W74" s="16"/>
      <c r="X74" s="16"/>
      <c r="Y74" s="16"/>
      <c r="Z74" s="16"/>
      <c r="AA74" s="9"/>
      <c r="AB74" s="16"/>
      <c r="AC74" s="16"/>
      <c r="AD74" s="17"/>
    </row>
    <row r="75" spans="1:30" ht="15.75" hidden="1" x14ac:dyDescent="0.25">
      <c r="A75" s="6"/>
      <c r="B75" s="7"/>
      <c r="C75" s="7"/>
      <c r="D75" s="6"/>
      <c r="E75" s="8"/>
      <c r="F75" s="7"/>
      <c r="G75" s="21"/>
      <c r="H75" s="10"/>
      <c r="I75" s="11"/>
      <c r="J75" s="12"/>
      <c r="K75" s="18"/>
      <c r="L75" s="9"/>
      <c r="M75" s="20"/>
      <c r="N75" s="22"/>
      <c r="O75" s="19"/>
      <c r="P75" s="19"/>
      <c r="Q75" s="19"/>
      <c r="R75" s="19"/>
      <c r="S75" s="19"/>
      <c r="T75" s="19"/>
      <c r="U75" s="19"/>
      <c r="V75" s="19"/>
      <c r="W75" s="16"/>
      <c r="X75" s="16"/>
      <c r="Y75" s="16"/>
      <c r="Z75" s="16"/>
      <c r="AA75" s="9"/>
      <c r="AB75" s="16"/>
      <c r="AC75" s="16"/>
      <c r="AD75" s="17"/>
    </row>
    <row r="76" spans="1:30" ht="15.75" hidden="1" x14ac:dyDescent="0.25">
      <c r="A76" s="6"/>
      <c r="B76" s="7"/>
      <c r="C76" s="7"/>
      <c r="D76" s="6"/>
      <c r="E76" s="8"/>
      <c r="F76" s="7"/>
      <c r="G76" s="21"/>
      <c r="H76" s="10"/>
      <c r="I76" s="11"/>
      <c r="J76" s="12"/>
      <c r="K76" s="18"/>
      <c r="L76" s="9"/>
      <c r="M76" s="20"/>
      <c r="N76" s="22"/>
      <c r="O76" s="19"/>
      <c r="P76" s="19"/>
      <c r="Q76" s="19"/>
      <c r="R76" s="19"/>
      <c r="S76" s="19"/>
      <c r="T76" s="19"/>
      <c r="U76" s="19"/>
      <c r="V76" s="19"/>
      <c r="W76" s="16"/>
      <c r="X76" s="16"/>
      <c r="Y76" s="16"/>
      <c r="Z76" s="16"/>
      <c r="AA76" s="9"/>
      <c r="AB76" s="16"/>
      <c r="AC76" s="16"/>
      <c r="AD76" s="11"/>
    </row>
    <row r="77" spans="1:30" ht="15.75" hidden="1" x14ac:dyDescent="0.25">
      <c r="A77" s="6"/>
      <c r="B77" s="7"/>
      <c r="C77" s="7"/>
      <c r="D77" s="6"/>
      <c r="E77" s="8"/>
      <c r="F77" s="7"/>
      <c r="G77" s="21"/>
      <c r="H77" s="10"/>
      <c r="I77" s="11"/>
      <c r="J77" s="12"/>
      <c r="K77" s="18"/>
      <c r="L77" s="9"/>
      <c r="M77" s="20"/>
      <c r="N77" s="22"/>
      <c r="O77" s="19"/>
      <c r="P77" s="19"/>
      <c r="Q77" s="19"/>
      <c r="R77" s="19"/>
      <c r="S77" s="19"/>
      <c r="T77" s="19"/>
      <c r="U77" s="19"/>
      <c r="V77" s="19"/>
      <c r="W77" s="16"/>
      <c r="X77" s="16"/>
      <c r="Y77" s="16"/>
      <c r="Z77" s="16"/>
      <c r="AA77" s="9"/>
      <c r="AB77" s="16"/>
      <c r="AC77" s="16"/>
      <c r="AD77" s="11"/>
    </row>
    <row r="78" spans="1:30" ht="15.75" hidden="1" x14ac:dyDescent="0.25">
      <c r="A78" s="6"/>
      <c r="B78" s="7"/>
      <c r="C78" s="7"/>
      <c r="D78" s="6"/>
      <c r="E78" s="8"/>
      <c r="F78" s="7"/>
      <c r="G78" s="21"/>
      <c r="H78" s="10"/>
      <c r="I78" s="11"/>
      <c r="J78" s="12"/>
      <c r="K78" s="18"/>
      <c r="L78" s="9"/>
      <c r="M78" s="20"/>
      <c r="N78" s="22"/>
      <c r="O78" s="19"/>
      <c r="P78" s="19"/>
      <c r="Q78" s="19"/>
      <c r="R78" s="19"/>
      <c r="S78" s="19"/>
      <c r="T78" s="19"/>
      <c r="U78" s="19"/>
      <c r="V78" s="19"/>
      <c r="W78" s="16"/>
      <c r="X78" s="16"/>
      <c r="Y78" s="16"/>
      <c r="Z78" s="16"/>
      <c r="AA78" s="9"/>
      <c r="AB78" s="16"/>
      <c r="AC78" s="16"/>
      <c r="AD78" s="11"/>
    </row>
    <row r="79" spans="1:30" ht="15.75" hidden="1" x14ac:dyDescent="0.25">
      <c r="A79" s="6"/>
      <c r="B79" s="7"/>
      <c r="C79" s="7"/>
      <c r="D79" s="6"/>
      <c r="E79" s="8"/>
      <c r="F79" s="7"/>
      <c r="G79" s="21"/>
      <c r="H79" s="10"/>
      <c r="I79" s="11"/>
      <c r="J79" s="12"/>
      <c r="K79" s="18"/>
      <c r="L79" s="9"/>
      <c r="M79" s="20"/>
      <c r="N79" s="22"/>
      <c r="O79" s="19"/>
      <c r="P79" s="19"/>
      <c r="Q79" s="19"/>
      <c r="R79" s="19"/>
      <c r="S79" s="19"/>
      <c r="T79" s="19"/>
      <c r="U79" s="19"/>
      <c r="V79" s="19"/>
      <c r="W79" s="16"/>
      <c r="X79" s="16"/>
      <c r="Y79" s="16"/>
      <c r="Z79" s="16"/>
      <c r="AA79" s="9"/>
      <c r="AB79" s="16"/>
      <c r="AC79" s="16"/>
      <c r="AD79" s="7"/>
    </row>
    <row r="80" spans="1:30" ht="15.75" hidden="1" x14ac:dyDescent="0.25">
      <c r="A80" s="6"/>
      <c r="B80" s="7"/>
      <c r="C80" s="7"/>
      <c r="D80" s="6"/>
      <c r="E80" s="8"/>
      <c r="F80" s="7"/>
      <c r="G80" s="21"/>
      <c r="H80" s="10"/>
      <c r="I80" s="11"/>
      <c r="J80" s="12"/>
      <c r="K80" s="18"/>
      <c r="L80" s="9"/>
      <c r="M80" s="20"/>
      <c r="N80" s="22"/>
      <c r="O80" s="19"/>
      <c r="P80" s="19"/>
      <c r="Q80" s="19"/>
      <c r="R80" s="19"/>
      <c r="S80" s="19"/>
      <c r="T80" s="19"/>
      <c r="U80" s="19"/>
      <c r="V80" s="19"/>
      <c r="W80" s="16"/>
      <c r="X80" s="16"/>
      <c r="Y80" s="16"/>
      <c r="Z80" s="16"/>
      <c r="AA80" s="9"/>
      <c r="AB80" s="16"/>
      <c r="AC80" s="16"/>
      <c r="AD80" s="7"/>
    </row>
    <row r="81" spans="1:30" ht="15.75" hidden="1" x14ac:dyDescent="0.25">
      <c r="A81" s="6"/>
      <c r="B81" s="7"/>
      <c r="C81" s="7"/>
      <c r="D81" s="6"/>
      <c r="E81" s="8"/>
      <c r="F81" s="7"/>
      <c r="G81" s="21"/>
      <c r="H81" s="10"/>
      <c r="I81" s="11"/>
      <c r="J81" s="12"/>
      <c r="K81" s="18"/>
      <c r="L81" s="9"/>
      <c r="M81" s="20"/>
      <c r="N81" s="22"/>
      <c r="O81" s="19"/>
      <c r="P81" s="19"/>
      <c r="Q81" s="19"/>
      <c r="R81" s="19"/>
      <c r="S81" s="19"/>
      <c r="T81" s="19"/>
      <c r="U81" s="19"/>
      <c r="V81" s="19"/>
      <c r="W81" s="16"/>
      <c r="X81" s="16"/>
      <c r="Y81" s="16"/>
      <c r="Z81" s="16"/>
      <c r="AA81" s="9"/>
      <c r="AB81" s="16"/>
      <c r="AC81" s="16"/>
      <c r="AD81" s="7"/>
    </row>
    <row r="82" spans="1:30" ht="15.75" hidden="1" x14ac:dyDescent="0.25">
      <c r="A82" s="6"/>
      <c r="B82" s="7"/>
      <c r="C82" s="7"/>
      <c r="D82" s="6"/>
      <c r="E82" s="8"/>
      <c r="F82" s="7"/>
      <c r="G82" s="21"/>
      <c r="H82" s="10"/>
      <c r="I82" s="11"/>
      <c r="J82" s="12"/>
      <c r="K82" s="18"/>
      <c r="L82" s="9"/>
      <c r="M82" s="20"/>
      <c r="N82" s="22"/>
      <c r="O82" s="19"/>
      <c r="P82" s="19"/>
      <c r="Q82" s="19"/>
      <c r="R82" s="19"/>
      <c r="S82" s="19"/>
      <c r="T82" s="19"/>
      <c r="U82" s="19"/>
      <c r="V82" s="19"/>
      <c r="W82" s="16"/>
      <c r="X82" s="16"/>
      <c r="Y82" s="16"/>
      <c r="Z82" s="16"/>
      <c r="AA82" s="9"/>
      <c r="AB82" s="16"/>
      <c r="AC82" s="16"/>
      <c r="AD82" s="11"/>
    </row>
    <row r="83" spans="1:30" ht="15.75" hidden="1" x14ac:dyDescent="0.25">
      <c r="A83" s="6"/>
      <c r="B83" s="7"/>
      <c r="C83" s="7"/>
      <c r="D83" s="6"/>
      <c r="E83" s="8"/>
      <c r="F83" s="7"/>
      <c r="G83" s="21"/>
      <c r="H83" s="10"/>
      <c r="I83" s="11"/>
      <c r="J83" s="12"/>
      <c r="K83" s="18"/>
      <c r="L83" s="9"/>
      <c r="M83" s="20"/>
      <c r="N83" s="22"/>
      <c r="O83" s="19"/>
      <c r="P83" s="19"/>
      <c r="Q83" s="19"/>
      <c r="R83" s="19"/>
      <c r="S83" s="19"/>
      <c r="T83" s="19"/>
      <c r="U83" s="19"/>
      <c r="V83" s="19"/>
      <c r="W83" s="16"/>
      <c r="X83" s="16"/>
      <c r="Y83" s="16"/>
      <c r="Z83" s="16"/>
      <c r="AA83" s="9"/>
      <c r="AB83" s="16"/>
      <c r="AC83" s="16"/>
      <c r="AD83" s="11"/>
    </row>
    <row r="84" spans="1:30" ht="15.75" hidden="1" x14ac:dyDescent="0.25">
      <c r="A84" s="6"/>
      <c r="B84" s="7"/>
      <c r="C84" s="7"/>
      <c r="D84" s="6"/>
      <c r="E84" s="8"/>
      <c r="F84" s="7"/>
      <c r="G84" s="21"/>
      <c r="H84" s="10"/>
      <c r="I84" s="11"/>
      <c r="J84" s="12"/>
      <c r="K84" s="18"/>
      <c r="L84" s="9"/>
      <c r="M84" s="20"/>
      <c r="N84" s="22"/>
      <c r="O84" s="19"/>
      <c r="P84" s="19"/>
      <c r="Q84" s="19"/>
      <c r="R84" s="19"/>
      <c r="S84" s="19"/>
      <c r="T84" s="19"/>
      <c r="U84" s="19"/>
      <c r="V84" s="19"/>
      <c r="W84" s="16"/>
      <c r="X84" s="16"/>
      <c r="Y84" s="16"/>
      <c r="Z84" s="16"/>
      <c r="AA84" s="9"/>
      <c r="AB84" s="16"/>
      <c r="AC84" s="16"/>
      <c r="AD84" s="11"/>
    </row>
    <row r="85" spans="1:30" ht="15.75" hidden="1" x14ac:dyDescent="0.25">
      <c r="A85" s="6"/>
      <c r="B85" s="7"/>
      <c r="C85" s="7"/>
      <c r="D85" s="6"/>
      <c r="E85" s="8"/>
      <c r="F85" s="7"/>
      <c r="G85" s="21"/>
      <c r="H85" s="10"/>
      <c r="I85" s="11"/>
      <c r="J85" s="12"/>
      <c r="K85" s="18"/>
      <c r="L85" s="9"/>
      <c r="M85" s="20"/>
      <c r="N85" s="22"/>
      <c r="O85" s="19"/>
      <c r="P85" s="19"/>
      <c r="Q85" s="19"/>
      <c r="R85" s="19"/>
      <c r="S85" s="19"/>
      <c r="T85" s="19"/>
      <c r="U85" s="19"/>
      <c r="V85" s="19"/>
      <c r="W85" s="16"/>
      <c r="X85" s="16"/>
      <c r="Y85" s="16"/>
      <c r="Z85" s="16"/>
      <c r="AA85" s="9"/>
      <c r="AB85" s="16"/>
      <c r="AC85" s="16"/>
      <c r="AD85" s="7"/>
    </row>
    <row r="86" spans="1:30" ht="15.75" hidden="1" x14ac:dyDescent="0.25">
      <c r="A86" s="6"/>
      <c r="B86" s="7"/>
      <c r="C86" s="7"/>
      <c r="D86" s="6"/>
      <c r="E86" s="8"/>
      <c r="F86" s="7"/>
      <c r="G86" s="21"/>
      <c r="H86" s="10"/>
      <c r="I86" s="11"/>
      <c r="J86" s="12"/>
      <c r="K86" s="18"/>
      <c r="L86" s="9"/>
      <c r="M86" s="20"/>
      <c r="N86" s="22"/>
      <c r="O86" s="19"/>
      <c r="P86" s="19"/>
      <c r="Q86" s="19"/>
      <c r="R86" s="19"/>
      <c r="S86" s="19"/>
      <c r="T86" s="19"/>
      <c r="U86" s="19"/>
      <c r="V86" s="19"/>
      <c r="W86" s="16"/>
      <c r="X86" s="16"/>
      <c r="Y86" s="16"/>
      <c r="Z86" s="16"/>
      <c r="AA86" s="9"/>
      <c r="AB86" s="16"/>
      <c r="AC86" s="16"/>
      <c r="AD86" s="7"/>
    </row>
    <row r="87" spans="1:30" ht="15.75" hidden="1" x14ac:dyDescent="0.25">
      <c r="A87" s="6"/>
      <c r="B87" s="7"/>
      <c r="C87" s="7"/>
      <c r="D87" s="6"/>
      <c r="E87" s="8"/>
      <c r="F87" s="7"/>
      <c r="G87" s="21"/>
      <c r="H87" s="10"/>
      <c r="I87" s="11"/>
      <c r="J87" s="12"/>
      <c r="K87" s="18"/>
      <c r="L87" s="9"/>
      <c r="M87" s="20"/>
      <c r="N87" s="22"/>
      <c r="O87" s="19"/>
      <c r="P87" s="19"/>
      <c r="Q87" s="19"/>
      <c r="R87" s="19"/>
      <c r="S87" s="19"/>
      <c r="T87" s="19"/>
      <c r="U87" s="19"/>
      <c r="V87" s="19"/>
      <c r="W87" s="16"/>
      <c r="X87" s="16"/>
      <c r="Y87" s="16"/>
      <c r="Z87" s="16"/>
      <c r="AA87" s="9"/>
      <c r="AB87" s="16"/>
      <c r="AC87" s="16"/>
      <c r="AD87" s="11"/>
    </row>
    <row r="88" spans="1:30" ht="15.75" hidden="1" x14ac:dyDescent="0.25">
      <c r="A88" s="6"/>
      <c r="B88" s="7"/>
      <c r="C88" s="7"/>
      <c r="D88" s="6"/>
      <c r="E88" s="8"/>
      <c r="F88" s="7"/>
      <c r="G88" s="21"/>
      <c r="H88" s="10"/>
      <c r="I88" s="11"/>
      <c r="J88" s="12"/>
      <c r="K88" s="18"/>
      <c r="L88" s="9"/>
      <c r="M88" s="20"/>
      <c r="N88" s="22"/>
      <c r="O88" s="19"/>
      <c r="P88" s="19"/>
      <c r="Q88" s="19"/>
      <c r="R88" s="19"/>
      <c r="S88" s="19"/>
      <c r="T88" s="19"/>
      <c r="U88" s="19"/>
      <c r="V88" s="19"/>
      <c r="W88" s="16"/>
      <c r="X88" s="16"/>
      <c r="Y88" s="16"/>
      <c r="Z88" s="16"/>
      <c r="AA88" s="9"/>
      <c r="AB88" s="16"/>
      <c r="AC88" s="16"/>
      <c r="AD88" s="17"/>
    </row>
    <row r="89" spans="1:30" ht="15.75" hidden="1" x14ac:dyDescent="0.25">
      <c r="A89" s="6"/>
      <c r="B89" s="7"/>
      <c r="C89" s="7"/>
      <c r="D89" s="6"/>
      <c r="E89" s="8"/>
      <c r="F89" s="7"/>
      <c r="G89" s="21"/>
      <c r="H89" s="10"/>
      <c r="I89" s="11"/>
      <c r="J89" s="12"/>
      <c r="K89" s="18"/>
      <c r="L89" s="9"/>
      <c r="M89" s="20"/>
      <c r="N89" s="22"/>
      <c r="O89" s="19"/>
      <c r="P89" s="19"/>
      <c r="Q89" s="19"/>
      <c r="R89" s="19"/>
      <c r="S89" s="19"/>
      <c r="T89" s="19"/>
      <c r="U89" s="19"/>
      <c r="V89" s="19"/>
      <c r="W89" s="16"/>
      <c r="X89" s="16"/>
      <c r="Y89" s="16"/>
      <c r="Z89" s="16"/>
      <c r="AA89" s="9"/>
      <c r="AB89" s="16"/>
      <c r="AC89" s="16"/>
      <c r="AD89" s="17"/>
    </row>
    <row r="90" spans="1:30" ht="15.75" hidden="1" x14ac:dyDescent="0.25">
      <c r="A90" s="6"/>
      <c r="B90" s="7"/>
      <c r="C90" s="7"/>
      <c r="D90" s="6"/>
      <c r="E90" s="8"/>
      <c r="F90" s="7"/>
      <c r="G90" s="21"/>
      <c r="H90" s="10"/>
      <c r="I90" s="11"/>
      <c r="J90" s="12"/>
      <c r="K90" s="18"/>
      <c r="L90" s="9"/>
      <c r="M90" s="20"/>
      <c r="N90" s="22"/>
      <c r="O90" s="19"/>
      <c r="P90" s="19"/>
      <c r="Q90" s="19"/>
      <c r="R90" s="19"/>
      <c r="S90" s="19"/>
      <c r="T90" s="19"/>
      <c r="U90" s="19"/>
      <c r="V90" s="19"/>
      <c r="W90" s="16"/>
      <c r="X90" s="16"/>
      <c r="Y90" s="16"/>
      <c r="Z90" s="16"/>
      <c r="AA90" s="9"/>
      <c r="AB90" s="16"/>
      <c r="AC90" s="16"/>
      <c r="AD90" s="17"/>
    </row>
    <row r="91" spans="1:30" ht="15.75" hidden="1" x14ac:dyDescent="0.25">
      <c r="A91" s="6"/>
      <c r="B91" s="7"/>
      <c r="C91" s="7"/>
      <c r="D91" s="6"/>
      <c r="E91" s="8"/>
      <c r="F91" s="7"/>
      <c r="G91" s="21"/>
      <c r="H91" s="10"/>
      <c r="I91" s="11"/>
      <c r="J91" s="12"/>
      <c r="K91" s="18"/>
      <c r="L91" s="9"/>
      <c r="M91" s="20"/>
      <c r="N91" s="22"/>
      <c r="O91" s="19"/>
      <c r="P91" s="19"/>
      <c r="Q91" s="19"/>
      <c r="R91" s="19"/>
      <c r="S91" s="19"/>
      <c r="T91" s="19"/>
      <c r="U91" s="19"/>
      <c r="V91" s="19"/>
      <c r="W91" s="16"/>
      <c r="X91" s="16"/>
      <c r="Y91" s="16"/>
      <c r="Z91" s="16"/>
      <c r="AA91" s="9"/>
      <c r="AB91" s="16"/>
      <c r="AC91" s="16"/>
      <c r="AD91" s="17"/>
    </row>
    <row r="92" spans="1:30" ht="15.75" hidden="1" x14ac:dyDescent="0.25">
      <c r="A92" s="6"/>
      <c r="B92" s="7"/>
      <c r="C92" s="7"/>
      <c r="D92" s="6"/>
      <c r="E92" s="8"/>
      <c r="F92" s="7"/>
      <c r="G92" s="21"/>
      <c r="H92" s="10"/>
      <c r="I92" s="11"/>
      <c r="J92" s="12"/>
      <c r="K92" s="18"/>
      <c r="L92" s="9"/>
      <c r="M92" s="20"/>
      <c r="N92" s="22"/>
      <c r="O92" s="19"/>
      <c r="P92" s="19"/>
      <c r="Q92" s="19"/>
      <c r="R92" s="19"/>
      <c r="S92" s="19"/>
      <c r="T92" s="19"/>
      <c r="U92" s="19"/>
      <c r="V92" s="19"/>
      <c r="W92" s="16"/>
      <c r="X92" s="16"/>
      <c r="Y92" s="16"/>
      <c r="Z92" s="16"/>
      <c r="AA92" s="9"/>
      <c r="AB92" s="16"/>
      <c r="AC92" s="16"/>
      <c r="AD92" s="17"/>
    </row>
    <row r="93" spans="1:30" ht="15.75" hidden="1" x14ac:dyDescent="0.25">
      <c r="A93" s="6"/>
      <c r="B93" s="7"/>
      <c r="C93" s="7"/>
      <c r="D93" s="6"/>
      <c r="E93" s="8"/>
      <c r="F93" s="7"/>
      <c r="G93" s="21"/>
      <c r="H93" s="10"/>
      <c r="I93" s="11"/>
      <c r="J93" s="12"/>
      <c r="K93" s="18"/>
      <c r="L93" s="9"/>
      <c r="M93" s="20"/>
      <c r="N93" s="22"/>
      <c r="O93" s="19"/>
      <c r="P93" s="19"/>
      <c r="Q93" s="19"/>
      <c r="R93" s="19"/>
      <c r="S93" s="19"/>
      <c r="T93" s="19"/>
      <c r="U93" s="19"/>
      <c r="V93" s="19"/>
      <c r="W93" s="16"/>
      <c r="X93" s="16"/>
      <c r="Y93" s="16"/>
      <c r="Z93" s="16"/>
      <c r="AA93" s="9"/>
      <c r="AB93" s="16"/>
      <c r="AC93" s="16"/>
      <c r="AD93" s="17"/>
    </row>
    <row r="94" spans="1:30" ht="15.75" hidden="1" x14ac:dyDescent="0.25">
      <c r="A94" s="6"/>
      <c r="B94" s="7"/>
      <c r="C94" s="7"/>
      <c r="D94" s="6"/>
      <c r="E94" s="8"/>
      <c r="F94" s="7"/>
      <c r="G94" s="21"/>
      <c r="H94" s="10"/>
      <c r="I94" s="11"/>
      <c r="J94" s="12"/>
      <c r="K94" s="18"/>
      <c r="L94" s="9"/>
      <c r="M94" s="20"/>
      <c r="N94" s="22"/>
      <c r="O94" s="19"/>
      <c r="P94" s="19"/>
      <c r="Q94" s="19"/>
      <c r="R94" s="19"/>
      <c r="S94" s="19"/>
      <c r="T94" s="19"/>
      <c r="U94" s="19"/>
      <c r="V94" s="19"/>
      <c r="W94" s="16"/>
      <c r="X94" s="16"/>
      <c r="Y94" s="16"/>
      <c r="Z94" s="16"/>
      <c r="AA94" s="9"/>
      <c r="AB94" s="16"/>
      <c r="AC94" s="16"/>
      <c r="AD94" s="11"/>
    </row>
    <row r="95" spans="1:30" ht="15.75" hidden="1" x14ac:dyDescent="0.25">
      <c r="A95" s="6"/>
      <c r="B95" s="7"/>
      <c r="C95" s="7"/>
      <c r="D95" s="6"/>
      <c r="E95" s="8"/>
      <c r="F95" s="7"/>
      <c r="G95" s="21"/>
      <c r="H95" s="10"/>
      <c r="I95" s="11"/>
      <c r="J95" s="12"/>
      <c r="K95" s="18"/>
      <c r="L95" s="9"/>
      <c r="M95" s="20"/>
      <c r="N95" s="22"/>
      <c r="O95" s="19"/>
      <c r="P95" s="19"/>
      <c r="Q95" s="19"/>
      <c r="R95" s="19"/>
      <c r="S95" s="19"/>
      <c r="T95" s="19"/>
      <c r="U95" s="19"/>
      <c r="V95" s="19"/>
      <c r="W95" s="16"/>
      <c r="X95" s="16"/>
      <c r="Y95" s="16"/>
      <c r="Z95" s="16"/>
      <c r="AA95" s="9"/>
      <c r="AB95" s="16"/>
      <c r="AC95" s="16"/>
      <c r="AD95" s="11"/>
    </row>
    <row r="96" spans="1:30" ht="15.75" hidden="1" x14ac:dyDescent="0.25">
      <c r="A96" s="6"/>
      <c r="B96" s="7"/>
      <c r="C96" s="7"/>
      <c r="D96" s="6"/>
      <c r="E96" s="8"/>
      <c r="F96" s="7"/>
      <c r="G96" s="21"/>
      <c r="H96" s="10"/>
      <c r="I96" s="11"/>
      <c r="J96" s="12"/>
      <c r="K96" s="18"/>
      <c r="L96" s="9"/>
      <c r="M96" s="20"/>
      <c r="N96" s="22"/>
      <c r="O96" s="19"/>
      <c r="P96" s="19"/>
      <c r="Q96" s="19"/>
      <c r="R96" s="19"/>
      <c r="S96" s="19"/>
      <c r="T96" s="19"/>
      <c r="U96" s="19"/>
      <c r="V96" s="19"/>
      <c r="W96" s="16"/>
      <c r="X96" s="16"/>
      <c r="Y96" s="16"/>
      <c r="Z96" s="16"/>
      <c r="AA96" s="9"/>
      <c r="AB96" s="16"/>
      <c r="AC96" s="16"/>
      <c r="AD96" s="11"/>
    </row>
    <row r="97" spans="1:30" ht="15.75" hidden="1" x14ac:dyDescent="0.25">
      <c r="A97" s="6"/>
      <c r="B97" s="7"/>
      <c r="C97" s="7"/>
      <c r="D97" s="6"/>
      <c r="E97" s="8"/>
      <c r="F97" s="7"/>
      <c r="G97" s="21"/>
      <c r="H97" s="10"/>
      <c r="I97" s="11"/>
      <c r="J97" s="12"/>
      <c r="K97" s="18"/>
      <c r="L97" s="9"/>
      <c r="M97" s="20"/>
      <c r="N97" s="22"/>
      <c r="O97" s="19"/>
      <c r="P97" s="19"/>
      <c r="Q97" s="19"/>
      <c r="R97" s="19"/>
      <c r="S97" s="19"/>
      <c r="T97" s="19"/>
      <c r="U97" s="19"/>
      <c r="V97" s="19"/>
      <c r="W97" s="16"/>
      <c r="X97" s="16"/>
      <c r="Y97" s="16"/>
      <c r="Z97" s="16"/>
      <c r="AA97" s="9"/>
      <c r="AB97" s="16"/>
      <c r="AC97" s="16"/>
      <c r="AD97" s="17"/>
    </row>
    <row r="98" spans="1:30" ht="15.75" hidden="1" x14ac:dyDescent="0.25">
      <c r="A98" s="6"/>
      <c r="B98" s="7"/>
      <c r="C98" s="7"/>
      <c r="D98" s="6"/>
      <c r="E98" s="8"/>
      <c r="F98" s="7"/>
      <c r="G98" s="21"/>
      <c r="H98" s="10"/>
      <c r="I98" s="11"/>
      <c r="J98" s="12"/>
      <c r="K98" s="18"/>
      <c r="L98" s="9"/>
      <c r="M98" s="20"/>
      <c r="N98" s="22"/>
      <c r="O98" s="19"/>
      <c r="P98" s="19"/>
      <c r="Q98" s="19"/>
      <c r="R98" s="19"/>
      <c r="S98" s="19"/>
      <c r="T98" s="19"/>
      <c r="U98" s="19"/>
      <c r="V98" s="19"/>
      <c r="W98" s="16"/>
      <c r="X98" s="16"/>
      <c r="Y98" s="16"/>
      <c r="Z98" s="16"/>
      <c r="AA98" s="9"/>
      <c r="AB98" s="16"/>
      <c r="AC98" s="16"/>
      <c r="AD98" s="17"/>
    </row>
    <row r="99" spans="1:30" ht="15.75" hidden="1" x14ac:dyDescent="0.25">
      <c r="A99" s="6"/>
      <c r="B99" s="7"/>
      <c r="C99" s="7"/>
      <c r="D99" s="6"/>
      <c r="E99" s="8"/>
      <c r="F99" s="7"/>
      <c r="G99" s="21"/>
      <c r="H99" s="10"/>
      <c r="I99" s="11"/>
      <c r="J99" s="12"/>
      <c r="K99" s="18"/>
      <c r="L99" s="9"/>
      <c r="M99" s="20"/>
      <c r="N99" s="22"/>
      <c r="O99" s="19"/>
      <c r="P99" s="19"/>
      <c r="Q99" s="19"/>
      <c r="R99" s="19"/>
      <c r="S99" s="19"/>
      <c r="T99" s="19"/>
      <c r="U99" s="19"/>
      <c r="V99" s="19"/>
      <c r="W99" s="16"/>
      <c r="X99" s="16"/>
      <c r="Y99" s="16"/>
      <c r="Z99" s="16"/>
      <c r="AA99" s="9"/>
      <c r="AB99" s="16"/>
      <c r="AC99" s="16"/>
      <c r="AD99" s="17"/>
    </row>
    <row r="100" spans="1:30" ht="15.75" hidden="1" x14ac:dyDescent="0.25">
      <c r="A100" s="6"/>
      <c r="B100" s="7"/>
      <c r="C100" s="7"/>
      <c r="D100" s="6"/>
      <c r="E100" s="8"/>
      <c r="F100" s="7"/>
      <c r="G100" s="21"/>
      <c r="H100" s="10"/>
      <c r="I100" s="11"/>
      <c r="J100" s="12"/>
      <c r="K100" s="18"/>
      <c r="L100" s="9"/>
      <c r="M100" s="20"/>
      <c r="N100" s="22"/>
      <c r="O100" s="19"/>
      <c r="P100" s="19"/>
      <c r="Q100" s="19"/>
      <c r="R100" s="19"/>
      <c r="S100" s="19"/>
      <c r="T100" s="19"/>
      <c r="U100" s="19"/>
      <c r="V100" s="19"/>
      <c r="W100" s="16"/>
      <c r="X100" s="16"/>
      <c r="Y100" s="16"/>
      <c r="Z100" s="16"/>
      <c r="AA100" s="9"/>
      <c r="AB100" s="16"/>
      <c r="AC100" s="16"/>
      <c r="AD100" s="17"/>
    </row>
    <row r="101" spans="1:30" ht="15.75" hidden="1" x14ac:dyDescent="0.25">
      <c r="A101" s="6"/>
      <c r="B101" s="7"/>
      <c r="C101" s="7"/>
      <c r="D101" s="6"/>
      <c r="E101" s="8"/>
      <c r="F101" s="7"/>
      <c r="G101" s="21"/>
      <c r="H101" s="10"/>
      <c r="I101" s="11"/>
      <c r="J101" s="12"/>
      <c r="K101" s="18"/>
      <c r="L101" s="9"/>
      <c r="M101" s="20"/>
      <c r="N101" s="22"/>
      <c r="O101" s="19"/>
      <c r="P101" s="19"/>
      <c r="Q101" s="19"/>
      <c r="R101" s="19"/>
      <c r="S101" s="19"/>
      <c r="T101" s="19"/>
      <c r="U101" s="19"/>
      <c r="V101" s="19"/>
      <c r="W101" s="16"/>
      <c r="X101" s="16"/>
      <c r="Y101" s="16"/>
      <c r="Z101" s="16"/>
      <c r="AA101" s="9"/>
      <c r="AB101" s="16"/>
      <c r="AC101" s="16"/>
      <c r="AD101" s="17"/>
    </row>
    <row r="102" spans="1:30" ht="15.75" hidden="1" x14ac:dyDescent="0.25">
      <c r="A102" s="6"/>
      <c r="B102" s="7"/>
      <c r="C102" s="7"/>
      <c r="D102" s="6"/>
      <c r="E102" s="8"/>
      <c r="F102" s="7"/>
      <c r="G102" s="21"/>
      <c r="H102" s="10"/>
      <c r="I102" s="11"/>
      <c r="J102" s="12"/>
      <c r="K102" s="18"/>
      <c r="L102" s="9"/>
      <c r="M102" s="20"/>
      <c r="N102" s="22"/>
      <c r="O102" s="19"/>
      <c r="P102" s="19"/>
      <c r="Q102" s="19"/>
      <c r="R102" s="19"/>
      <c r="S102" s="19"/>
      <c r="T102" s="19"/>
      <c r="U102" s="19"/>
      <c r="V102" s="19"/>
      <c r="W102" s="16"/>
      <c r="X102" s="16"/>
      <c r="Y102" s="16"/>
      <c r="Z102" s="16"/>
      <c r="AA102" s="9"/>
      <c r="AB102" s="16"/>
      <c r="AC102" s="16"/>
      <c r="AD102" s="17"/>
    </row>
    <row r="103" spans="1:30" ht="15.75" hidden="1" x14ac:dyDescent="0.25">
      <c r="A103" s="6"/>
      <c r="B103" s="7"/>
      <c r="C103" s="7"/>
      <c r="D103" s="6"/>
      <c r="E103" s="8"/>
      <c r="F103" s="7"/>
      <c r="G103" s="21"/>
      <c r="H103" s="10"/>
      <c r="I103" s="11"/>
      <c r="J103" s="12"/>
      <c r="K103" s="18"/>
      <c r="L103" s="9"/>
      <c r="M103" s="20"/>
      <c r="N103" s="22"/>
      <c r="O103" s="19"/>
      <c r="P103" s="19"/>
      <c r="Q103" s="19"/>
      <c r="R103" s="19"/>
      <c r="S103" s="19"/>
      <c r="T103" s="19"/>
      <c r="U103" s="19"/>
      <c r="V103" s="19"/>
      <c r="W103" s="16"/>
      <c r="X103" s="16"/>
      <c r="Y103" s="16"/>
      <c r="Z103" s="16"/>
      <c r="AA103" s="9"/>
      <c r="AB103" s="16"/>
      <c r="AC103" s="16"/>
      <c r="AD103" s="7"/>
    </row>
    <row r="104" spans="1:30" ht="15.75" hidden="1" x14ac:dyDescent="0.25">
      <c r="A104" s="6"/>
      <c r="B104" s="7"/>
      <c r="C104" s="7"/>
      <c r="D104" s="6"/>
      <c r="E104" s="8"/>
      <c r="F104" s="7"/>
      <c r="G104" s="21"/>
      <c r="H104" s="10"/>
      <c r="I104" s="11"/>
      <c r="J104" s="12"/>
      <c r="K104" s="18"/>
      <c r="L104" s="9"/>
      <c r="M104" s="20"/>
      <c r="N104" s="22"/>
      <c r="O104" s="19"/>
      <c r="P104" s="19"/>
      <c r="Q104" s="19"/>
      <c r="R104" s="19"/>
      <c r="S104" s="19"/>
      <c r="T104" s="19"/>
      <c r="U104" s="19"/>
      <c r="V104" s="19"/>
      <c r="W104" s="16"/>
      <c r="X104" s="16"/>
      <c r="Y104" s="16"/>
      <c r="Z104" s="16"/>
      <c r="AA104" s="9"/>
      <c r="AB104" s="16"/>
      <c r="AC104" s="16"/>
      <c r="AD104" s="11"/>
    </row>
    <row r="105" spans="1:30" ht="15.75" hidden="1" x14ac:dyDescent="0.25">
      <c r="A105" s="6"/>
      <c r="B105" s="7"/>
      <c r="C105" s="7"/>
      <c r="D105" s="6"/>
      <c r="E105" s="8"/>
      <c r="F105" s="7"/>
      <c r="G105" s="21"/>
      <c r="H105" s="10"/>
      <c r="I105" s="11"/>
      <c r="J105" s="12"/>
      <c r="K105" s="18"/>
      <c r="L105" s="9"/>
      <c r="M105" s="20"/>
      <c r="N105" s="22"/>
      <c r="O105" s="19"/>
      <c r="P105" s="19"/>
      <c r="Q105" s="19"/>
      <c r="R105" s="19"/>
      <c r="S105" s="19"/>
      <c r="T105" s="19"/>
      <c r="U105" s="19"/>
      <c r="V105" s="19"/>
      <c r="W105" s="16"/>
      <c r="X105" s="16"/>
      <c r="Y105" s="16"/>
      <c r="Z105" s="16"/>
      <c r="AA105" s="9"/>
      <c r="AB105" s="16"/>
      <c r="AC105" s="16"/>
      <c r="AD105" s="17"/>
    </row>
    <row r="106" spans="1:30" ht="15.75" hidden="1" x14ac:dyDescent="0.25">
      <c r="A106" s="6"/>
      <c r="B106" s="7"/>
      <c r="C106" s="7"/>
      <c r="D106" s="6"/>
      <c r="E106" s="8"/>
      <c r="F106" s="7"/>
      <c r="G106" s="21"/>
      <c r="H106" s="10"/>
      <c r="I106" s="11"/>
      <c r="J106" s="12"/>
      <c r="K106" s="18"/>
      <c r="L106" s="9"/>
      <c r="M106" s="20"/>
      <c r="N106" s="22"/>
      <c r="O106" s="19"/>
      <c r="P106" s="19"/>
      <c r="Q106" s="19"/>
      <c r="R106" s="19"/>
      <c r="S106" s="19"/>
      <c r="T106" s="19"/>
      <c r="U106" s="19"/>
      <c r="V106" s="19"/>
      <c r="W106" s="16"/>
      <c r="X106" s="16"/>
      <c r="Y106" s="16"/>
      <c r="Z106" s="16"/>
      <c r="AA106" s="9"/>
      <c r="AB106" s="16"/>
      <c r="AC106" s="16"/>
      <c r="AD106" s="17"/>
    </row>
    <row r="107" spans="1:30" ht="15.75" hidden="1" x14ac:dyDescent="0.25">
      <c r="A107" s="6"/>
      <c r="B107" s="7"/>
      <c r="C107" s="7"/>
      <c r="D107" s="6"/>
      <c r="E107" s="8"/>
      <c r="F107" s="7"/>
      <c r="G107" s="21"/>
      <c r="H107" s="10"/>
      <c r="I107" s="11"/>
      <c r="J107" s="12"/>
      <c r="K107" s="18"/>
      <c r="L107" s="9"/>
      <c r="M107" s="20"/>
      <c r="N107" s="22"/>
      <c r="O107" s="19"/>
      <c r="P107" s="19"/>
      <c r="Q107" s="19"/>
      <c r="R107" s="19"/>
      <c r="S107" s="19"/>
      <c r="T107" s="19"/>
      <c r="U107" s="19"/>
      <c r="V107" s="19"/>
      <c r="W107" s="16"/>
      <c r="X107" s="16"/>
      <c r="Y107" s="16"/>
      <c r="Z107" s="16"/>
      <c r="AA107" s="9"/>
      <c r="AB107" s="16"/>
      <c r="AC107" s="16"/>
      <c r="AD107" s="17"/>
    </row>
    <row r="108" spans="1:30" ht="15.75" hidden="1" x14ac:dyDescent="0.25">
      <c r="A108" s="6"/>
      <c r="B108" s="7"/>
      <c r="C108" s="7"/>
      <c r="D108" s="6"/>
      <c r="E108" s="8"/>
      <c r="F108" s="7"/>
      <c r="G108" s="21"/>
      <c r="H108" s="10"/>
      <c r="I108" s="11"/>
      <c r="J108" s="12"/>
      <c r="K108" s="18"/>
      <c r="L108" s="9"/>
      <c r="M108" s="20"/>
      <c r="N108" s="22"/>
      <c r="O108" s="19"/>
      <c r="P108" s="19"/>
      <c r="Q108" s="19"/>
      <c r="R108" s="19"/>
      <c r="S108" s="19"/>
      <c r="T108" s="19"/>
      <c r="U108" s="19"/>
      <c r="V108" s="19"/>
      <c r="W108" s="16"/>
      <c r="X108" s="16"/>
      <c r="Y108" s="16"/>
      <c r="Z108" s="16"/>
      <c r="AA108" s="9"/>
      <c r="AB108" s="16"/>
      <c r="AC108" s="16"/>
      <c r="AD108" s="17"/>
    </row>
    <row r="109" spans="1:30" ht="15.75" hidden="1" x14ac:dyDescent="0.25">
      <c r="A109" s="6"/>
      <c r="B109" s="7"/>
      <c r="C109" s="7"/>
      <c r="D109" s="6"/>
      <c r="E109" s="8"/>
      <c r="F109" s="7"/>
      <c r="G109" s="21"/>
      <c r="H109" s="10"/>
      <c r="I109" s="11"/>
      <c r="J109" s="12"/>
      <c r="K109" s="18"/>
      <c r="L109" s="9"/>
      <c r="M109" s="20"/>
      <c r="N109" s="22"/>
      <c r="O109" s="19"/>
      <c r="P109" s="19"/>
      <c r="Q109" s="19"/>
      <c r="R109" s="19"/>
      <c r="S109" s="19"/>
      <c r="T109" s="19"/>
      <c r="U109" s="19"/>
      <c r="V109" s="19"/>
      <c r="W109" s="16"/>
      <c r="X109" s="16"/>
      <c r="Y109" s="16"/>
      <c r="Z109" s="16"/>
      <c r="AA109" s="9"/>
      <c r="AB109" s="16"/>
      <c r="AC109" s="16"/>
      <c r="AD109" s="17"/>
    </row>
    <row r="110" spans="1:30" ht="15.75" hidden="1" x14ac:dyDescent="0.25">
      <c r="A110" s="6"/>
      <c r="B110" s="7"/>
      <c r="C110" s="7"/>
      <c r="D110" s="6"/>
      <c r="E110" s="8"/>
      <c r="F110" s="7"/>
      <c r="G110" s="21"/>
      <c r="H110" s="10"/>
      <c r="I110" s="11"/>
      <c r="J110" s="12"/>
      <c r="K110" s="18"/>
      <c r="L110" s="9"/>
      <c r="M110" s="20"/>
      <c r="N110" s="22"/>
      <c r="O110" s="19"/>
      <c r="P110" s="19"/>
      <c r="Q110" s="19"/>
      <c r="R110" s="19"/>
      <c r="S110" s="19"/>
      <c r="T110" s="19"/>
      <c r="U110" s="19"/>
      <c r="V110" s="19"/>
      <c r="W110" s="16"/>
      <c r="X110" s="16"/>
      <c r="Y110" s="16"/>
      <c r="Z110" s="16"/>
      <c r="AA110" s="9"/>
      <c r="AB110" s="16"/>
      <c r="AC110" s="16"/>
      <c r="AD110" s="17"/>
    </row>
    <row r="111" spans="1:30" ht="15.75" hidden="1" x14ac:dyDescent="0.25">
      <c r="A111" s="6"/>
      <c r="B111" s="7"/>
      <c r="C111" s="7"/>
      <c r="D111" s="6"/>
      <c r="E111" s="8"/>
      <c r="F111" s="7"/>
      <c r="G111" s="21"/>
      <c r="H111" s="10"/>
      <c r="I111" s="11"/>
      <c r="J111" s="12"/>
      <c r="K111" s="18"/>
      <c r="L111" s="9"/>
      <c r="M111" s="20"/>
      <c r="N111" s="22"/>
      <c r="O111" s="19"/>
      <c r="P111" s="19"/>
      <c r="Q111" s="19"/>
      <c r="R111" s="19"/>
      <c r="S111" s="19"/>
      <c r="T111" s="19"/>
      <c r="U111" s="19"/>
      <c r="V111" s="19"/>
      <c r="W111" s="16"/>
      <c r="X111" s="16"/>
      <c r="Y111" s="16"/>
      <c r="Z111" s="16"/>
      <c r="AA111" s="9"/>
      <c r="AB111" s="16"/>
      <c r="AC111" s="16"/>
      <c r="AD111" s="17"/>
    </row>
    <row r="112" spans="1:30" ht="15.75" hidden="1" x14ac:dyDescent="0.25">
      <c r="A112" s="6"/>
      <c r="B112" s="7"/>
      <c r="C112" s="7"/>
      <c r="D112" s="6"/>
      <c r="E112" s="8"/>
      <c r="F112" s="7"/>
      <c r="G112" s="21"/>
      <c r="H112" s="10"/>
      <c r="I112" s="11"/>
      <c r="J112" s="12"/>
      <c r="K112" s="18"/>
      <c r="L112" s="9"/>
      <c r="M112" s="20"/>
      <c r="N112" s="22"/>
      <c r="O112" s="19"/>
      <c r="P112" s="19"/>
      <c r="Q112" s="19"/>
      <c r="R112" s="19"/>
      <c r="S112" s="19"/>
      <c r="T112" s="19"/>
      <c r="U112" s="19"/>
      <c r="V112" s="19"/>
      <c r="W112" s="16"/>
      <c r="X112" s="16"/>
      <c r="Y112" s="16"/>
      <c r="Z112" s="16"/>
      <c r="AA112" s="9"/>
      <c r="AB112" s="16"/>
      <c r="AC112" s="16"/>
      <c r="AD112" s="17"/>
    </row>
    <row r="113" spans="1:30" ht="15.75" hidden="1" x14ac:dyDescent="0.25">
      <c r="A113" s="6"/>
      <c r="B113" s="7"/>
      <c r="C113" s="7"/>
      <c r="D113" s="6"/>
      <c r="E113" s="8"/>
      <c r="F113" s="7"/>
      <c r="G113" s="21"/>
      <c r="H113" s="10"/>
      <c r="I113" s="11"/>
      <c r="J113" s="12"/>
      <c r="K113" s="18"/>
      <c r="L113" s="9"/>
      <c r="M113" s="20"/>
      <c r="N113" s="22"/>
      <c r="O113" s="19"/>
      <c r="P113" s="19"/>
      <c r="Q113" s="19"/>
      <c r="R113" s="19"/>
      <c r="S113" s="19"/>
      <c r="T113" s="19"/>
      <c r="U113" s="19"/>
      <c r="V113" s="19"/>
      <c r="W113" s="16"/>
      <c r="X113" s="16"/>
      <c r="Y113" s="16"/>
      <c r="Z113" s="16"/>
      <c r="AA113" s="9"/>
      <c r="AB113" s="16"/>
      <c r="AC113" s="16"/>
      <c r="AD113" s="17"/>
    </row>
    <row r="114" spans="1:30" ht="15.75" hidden="1" x14ac:dyDescent="0.25">
      <c r="A114" s="6"/>
      <c r="B114" s="7"/>
      <c r="C114" s="7"/>
      <c r="D114" s="6"/>
      <c r="E114" s="8"/>
      <c r="F114" s="7"/>
      <c r="G114" s="21"/>
      <c r="H114" s="10"/>
      <c r="I114" s="11"/>
      <c r="J114" s="12"/>
      <c r="K114" s="18"/>
      <c r="L114" s="9"/>
      <c r="M114" s="20"/>
      <c r="N114" s="22"/>
      <c r="O114" s="19"/>
      <c r="P114" s="19"/>
      <c r="Q114" s="19"/>
      <c r="R114" s="19"/>
      <c r="S114" s="19"/>
      <c r="T114" s="19"/>
      <c r="U114" s="19"/>
      <c r="V114" s="19"/>
      <c r="W114" s="16"/>
      <c r="X114" s="16"/>
      <c r="Y114" s="16"/>
      <c r="Z114" s="16"/>
      <c r="AA114" s="9"/>
      <c r="AB114" s="16"/>
      <c r="AC114" s="16"/>
      <c r="AD114" s="17"/>
    </row>
    <row r="115" spans="1:30" ht="15.75" hidden="1" x14ac:dyDescent="0.25">
      <c r="A115" s="6"/>
      <c r="B115" s="7"/>
      <c r="C115" s="7"/>
      <c r="D115" s="6"/>
      <c r="E115" s="8"/>
      <c r="F115" s="7"/>
      <c r="G115" s="21"/>
      <c r="H115" s="10"/>
      <c r="I115" s="11"/>
      <c r="J115" s="12"/>
      <c r="K115" s="18"/>
      <c r="L115" s="9"/>
      <c r="M115" s="20"/>
      <c r="N115" s="22"/>
      <c r="O115" s="19"/>
      <c r="P115" s="19"/>
      <c r="Q115" s="19"/>
      <c r="R115" s="19"/>
      <c r="S115" s="19"/>
      <c r="T115" s="19"/>
      <c r="U115" s="19"/>
      <c r="V115" s="19"/>
      <c r="W115" s="16"/>
      <c r="X115" s="16"/>
      <c r="Y115" s="16"/>
      <c r="Z115" s="16"/>
      <c r="AA115" s="9"/>
      <c r="AB115" s="16"/>
      <c r="AC115" s="16"/>
      <c r="AD115" s="17"/>
    </row>
    <row r="116" spans="1:30" ht="15.75" hidden="1" x14ac:dyDescent="0.25">
      <c r="A116" s="6"/>
      <c r="B116" s="7"/>
      <c r="C116" s="7"/>
      <c r="D116" s="6"/>
      <c r="E116" s="8"/>
      <c r="F116" s="7"/>
      <c r="G116" s="21"/>
      <c r="H116" s="10"/>
      <c r="I116" s="11"/>
      <c r="J116" s="12"/>
      <c r="K116" s="18"/>
      <c r="L116" s="9"/>
      <c r="M116" s="20"/>
      <c r="N116" s="22"/>
      <c r="O116" s="19"/>
      <c r="P116" s="19"/>
      <c r="Q116" s="19"/>
      <c r="R116" s="19"/>
      <c r="S116" s="19"/>
      <c r="T116" s="19"/>
      <c r="U116" s="19"/>
      <c r="V116" s="19"/>
      <c r="W116" s="16"/>
      <c r="X116" s="16"/>
      <c r="Y116" s="16"/>
      <c r="Z116" s="16"/>
      <c r="AA116" s="9"/>
      <c r="AB116" s="16"/>
      <c r="AC116" s="16"/>
      <c r="AD116" s="17"/>
    </row>
    <row r="117" spans="1:30" ht="15.75" hidden="1" x14ac:dyDescent="0.25">
      <c r="A117" s="6"/>
      <c r="B117" s="7"/>
      <c r="C117" s="7"/>
      <c r="D117" s="6"/>
      <c r="E117" s="8"/>
      <c r="F117" s="7"/>
      <c r="G117" s="21"/>
      <c r="H117" s="10"/>
      <c r="I117" s="11"/>
      <c r="J117" s="12"/>
      <c r="K117" s="18"/>
      <c r="L117" s="9"/>
      <c r="M117" s="20"/>
      <c r="N117" s="22"/>
      <c r="O117" s="19"/>
      <c r="P117" s="19"/>
      <c r="Q117" s="19"/>
      <c r="R117" s="19"/>
      <c r="S117" s="19"/>
      <c r="T117" s="19"/>
      <c r="U117" s="19"/>
      <c r="V117" s="19"/>
      <c r="W117" s="16"/>
      <c r="X117" s="16"/>
      <c r="Y117" s="16"/>
      <c r="Z117" s="16"/>
      <c r="AA117" s="9"/>
      <c r="AB117" s="16"/>
      <c r="AC117" s="16"/>
      <c r="AD117" s="17"/>
    </row>
    <row r="118" spans="1:30" ht="15.75" hidden="1" x14ac:dyDescent="0.25">
      <c r="A118" s="6"/>
      <c r="B118" s="7"/>
      <c r="C118" s="7"/>
      <c r="D118" s="6"/>
      <c r="E118" s="8"/>
      <c r="F118" s="7"/>
      <c r="G118" s="21"/>
      <c r="H118" s="10"/>
      <c r="I118" s="11"/>
      <c r="J118" s="12"/>
      <c r="K118" s="18"/>
      <c r="L118" s="9"/>
      <c r="M118" s="20"/>
      <c r="N118" s="22"/>
      <c r="O118" s="19"/>
      <c r="P118" s="19"/>
      <c r="Q118" s="19"/>
      <c r="R118" s="19"/>
      <c r="S118" s="19"/>
      <c r="T118" s="19"/>
      <c r="U118" s="19"/>
      <c r="V118" s="19"/>
      <c r="W118" s="16"/>
      <c r="X118" s="16"/>
      <c r="Y118" s="16"/>
      <c r="Z118" s="16"/>
      <c r="AA118" s="9"/>
      <c r="AB118" s="16"/>
      <c r="AC118" s="16"/>
      <c r="AD118" s="7"/>
    </row>
    <row r="119" spans="1:30" ht="15.75" hidden="1" x14ac:dyDescent="0.25">
      <c r="A119" s="6"/>
      <c r="B119" s="7"/>
      <c r="C119" s="7"/>
      <c r="D119" s="6"/>
      <c r="E119" s="8"/>
      <c r="F119" s="7"/>
      <c r="G119" s="21"/>
      <c r="H119" s="10"/>
      <c r="I119" s="11"/>
      <c r="J119" s="12"/>
      <c r="K119" s="18"/>
      <c r="L119" s="9"/>
      <c r="M119" s="20"/>
      <c r="N119" s="22"/>
      <c r="O119" s="19"/>
      <c r="P119" s="19"/>
      <c r="Q119" s="19"/>
      <c r="R119" s="19"/>
      <c r="S119" s="19"/>
      <c r="T119" s="19"/>
      <c r="U119" s="19"/>
      <c r="V119" s="19"/>
      <c r="W119" s="16"/>
      <c r="X119" s="16"/>
      <c r="Y119" s="16"/>
      <c r="Z119" s="16"/>
      <c r="AA119" s="9"/>
      <c r="AB119" s="16"/>
      <c r="AC119" s="16"/>
      <c r="AD119" s="7"/>
    </row>
    <row r="120" spans="1:30" ht="15.75" hidden="1" x14ac:dyDescent="0.25">
      <c r="A120" s="6"/>
      <c r="B120" s="7"/>
      <c r="C120" s="7"/>
      <c r="D120" s="6"/>
      <c r="E120" s="8"/>
      <c r="F120" s="7"/>
      <c r="G120" s="21"/>
      <c r="H120" s="10"/>
      <c r="I120" s="11"/>
      <c r="J120" s="12"/>
      <c r="K120" s="18"/>
      <c r="L120" s="9"/>
      <c r="M120" s="20"/>
      <c r="N120" s="22"/>
      <c r="O120" s="19"/>
      <c r="P120" s="19"/>
      <c r="Q120" s="19"/>
      <c r="R120" s="19"/>
      <c r="S120" s="19"/>
      <c r="T120" s="19"/>
      <c r="U120" s="19"/>
      <c r="V120" s="19"/>
      <c r="W120" s="16"/>
      <c r="X120" s="16"/>
      <c r="Y120" s="16"/>
      <c r="Z120" s="16"/>
      <c r="AA120" s="9"/>
      <c r="AB120" s="16"/>
      <c r="AC120" s="16"/>
      <c r="AD120" s="7"/>
    </row>
    <row r="121" spans="1:30" ht="15.75" hidden="1" x14ac:dyDescent="0.25">
      <c r="A121" s="6"/>
      <c r="B121" s="7"/>
      <c r="C121" s="7"/>
      <c r="D121" s="6"/>
      <c r="E121" s="8"/>
      <c r="F121" s="7"/>
      <c r="G121" s="21"/>
      <c r="H121" s="10"/>
      <c r="I121" s="11"/>
      <c r="J121" s="12"/>
      <c r="K121" s="18"/>
      <c r="L121" s="9"/>
      <c r="M121" s="20"/>
      <c r="N121" s="22"/>
      <c r="O121" s="19"/>
      <c r="P121" s="19"/>
      <c r="Q121" s="19"/>
      <c r="R121" s="19"/>
      <c r="S121" s="19"/>
      <c r="T121" s="19"/>
      <c r="U121" s="19"/>
      <c r="V121" s="19"/>
      <c r="W121" s="16"/>
      <c r="X121" s="16"/>
      <c r="Y121" s="16"/>
      <c r="Z121" s="16"/>
      <c r="AA121" s="9"/>
      <c r="AB121" s="16"/>
      <c r="AC121" s="16"/>
      <c r="AD121" s="7"/>
    </row>
    <row r="122" spans="1:30" ht="15.75" hidden="1" x14ac:dyDescent="0.25">
      <c r="A122" s="6"/>
      <c r="B122" s="7"/>
      <c r="C122" s="7"/>
      <c r="D122" s="6"/>
      <c r="E122" s="8"/>
      <c r="F122" s="7"/>
      <c r="G122" s="21"/>
      <c r="H122" s="10"/>
      <c r="I122" s="11"/>
      <c r="J122" s="12"/>
      <c r="K122" s="18"/>
      <c r="L122" s="9"/>
      <c r="M122" s="20"/>
      <c r="N122" s="22"/>
      <c r="O122" s="19"/>
      <c r="P122" s="19"/>
      <c r="Q122" s="19"/>
      <c r="R122" s="19"/>
      <c r="S122" s="19"/>
      <c r="T122" s="19"/>
      <c r="U122" s="19"/>
      <c r="V122" s="19"/>
      <c r="W122" s="16"/>
      <c r="X122" s="16"/>
      <c r="Y122" s="16"/>
      <c r="Z122" s="16"/>
      <c r="AA122" s="9"/>
      <c r="AB122" s="16"/>
      <c r="AC122" s="16"/>
      <c r="AD122" s="7"/>
    </row>
    <row r="123" spans="1:30" ht="15.75" hidden="1" x14ac:dyDescent="0.25">
      <c r="A123" s="6"/>
      <c r="B123" s="7"/>
      <c r="C123" s="7"/>
      <c r="D123" s="6"/>
      <c r="E123" s="8"/>
      <c r="F123" s="7"/>
      <c r="G123" s="21"/>
      <c r="H123" s="10"/>
      <c r="I123" s="11"/>
      <c r="J123" s="12"/>
      <c r="K123" s="18"/>
      <c r="L123" s="9"/>
      <c r="M123" s="20"/>
      <c r="N123" s="22"/>
      <c r="O123" s="19"/>
      <c r="P123" s="19"/>
      <c r="Q123" s="19"/>
      <c r="R123" s="19"/>
      <c r="S123" s="19"/>
      <c r="T123" s="19"/>
      <c r="U123" s="19"/>
      <c r="V123" s="19"/>
      <c r="W123" s="16"/>
      <c r="X123" s="16"/>
      <c r="Y123" s="16"/>
      <c r="Z123" s="16"/>
      <c r="AA123" s="9"/>
      <c r="AB123" s="16"/>
      <c r="AC123" s="16"/>
      <c r="AD123" s="7"/>
    </row>
    <row r="124" spans="1:30" ht="15.75" hidden="1" x14ac:dyDescent="0.25">
      <c r="A124" s="6"/>
      <c r="B124" s="7"/>
      <c r="C124" s="7"/>
      <c r="D124" s="6"/>
      <c r="E124" s="8"/>
      <c r="F124" s="7"/>
      <c r="G124" s="21"/>
      <c r="H124" s="10"/>
      <c r="I124" s="11"/>
      <c r="J124" s="12"/>
      <c r="K124" s="18"/>
      <c r="L124" s="9"/>
      <c r="M124" s="20"/>
      <c r="N124" s="22"/>
      <c r="O124" s="19"/>
      <c r="P124" s="19"/>
      <c r="Q124" s="19"/>
      <c r="R124" s="19"/>
      <c r="S124" s="19"/>
      <c r="T124" s="19"/>
      <c r="U124" s="19"/>
      <c r="V124" s="19"/>
      <c r="W124" s="16"/>
      <c r="X124" s="16"/>
      <c r="Y124" s="16"/>
      <c r="Z124" s="16"/>
      <c r="AA124" s="9"/>
      <c r="AB124" s="16"/>
      <c r="AC124" s="16"/>
      <c r="AD124" s="7"/>
    </row>
    <row r="125" spans="1:30" ht="15.75" hidden="1" x14ac:dyDescent="0.25">
      <c r="A125" s="6"/>
      <c r="B125" s="7"/>
      <c r="C125" s="7"/>
      <c r="D125" s="6"/>
      <c r="E125" s="8"/>
      <c r="F125" s="7"/>
      <c r="G125" s="21"/>
      <c r="H125" s="10"/>
      <c r="I125" s="11"/>
      <c r="J125" s="12"/>
      <c r="K125" s="18"/>
      <c r="L125" s="9"/>
      <c r="M125" s="20"/>
      <c r="N125" s="22"/>
      <c r="O125" s="19"/>
      <c r="P125" s="19"/>
      <c r="Q125" s="19"/>
      <c r="R125" s="19"/>
      <c r="S125" s="19"/>
      <c r="T125" s="19"/>
      <c r="U125" s="19"/>
      <c r="V125" s="19"/>
      <c r="W125" s="16"/>
      <c r="X125" s="16"/>
      <c r="Y125" s="16"/>
      <c r="Z125" s="16"/>
      <c r="AA125" s="9"/>
      <c r="AB125" s="16"/>
      <c r="AC125" s="16"/>
      <c r="AD125" s="7"/>
    </row>
    <row r="126" spans="1:30" ht="15.75" hidden="1" x14ac:dyDescent="0.25">
      <c r="A126" s="6"/>
      <c r="B126" s="7"/>
      <c r="C126" s="7"/>
      <c r="D126" s="6"/>
      <c r="E126" s="8"/>
      <c r="F126" s="7"/>
      <c r="G126" s="21"/>
      <c r="H126" s="10"/>
      <c r="I126" s="11"/>
      <c r="J126" s="12"/>
      <c r="K126" s="18"/>
      <c r="L126" s="9"/>
      <c r="M126" s="20"/>
      <c r="N126" s="22"/>
      <c r="O126" s="19"/>
      <c r="P126" s="19"/>
      <c r="Q126" s="19"/>
      <c r="R126" s="19"/>
      <c r="S126" s="19"/>
      <c r="T126" s="19"/>
      <c r="U126" s="19"/>
      <c r="V126" s="19"/>
      <c r="W126" s="16"/>
      <c r="X126" s="16"/>
      <c r="Y126" s="16"/>
      <c r="Z126" s="16"/>
      <c r="AA126" s="9"/>
      <c r="AB126" s="16"/>
      <c r="AC126" s="16"/>
      <c r="AD126" s="7"/>
    </row>
    <row r="127" spans="1:30" ht="15.75" hidden="1" x14ac:dyDescent="0.25">
      <c r="A127" s="6"/>
      <c r="B127" s="7"/>
      <c r="C127" s="7"/>
      <c r="D127" s="6"/>
      <c r="E127" s="8"/>
      <c r="F127" s="7"/>
      <c r="G127" s="21"/>
      <c r="H127" s="10"/>
      <c r="I127" s="11"/>
      <c r="J127" s="12"/>
      <c r="K127" s="18"/>
      <c r="L127" s="9"/>
      <c r="M127" s="20"/>
      <c r="N127" s="22"/>
      <c r="O127" s="19"/>
      <c r="P127" s="19"/>
      <c r="Q127" s="19"/>
      <c r="R127" s="19"/>
      <c r="S127" s="19"/>
      <c r="T127" s="19"/>
      <c r="U127" s="19"/>
      <c r="V127" s="19"/>
      <c r="W127" s="16"/>
      <c r="X127" s="16"/>
      <c r="Y127" s="16"/>
      <c r="Z127" s="16"/>
      <c r="AA127" s="9"/>
      <c r="AB127" s="16"/>
      <c r="AC127" s="16"/>
      <c r="AD127" s="11"/>
    </row>
    <row r="128" spans="1:30" ht="15.75" hidden="1" x14ac:dyDescent="0.25">
      <c r="A128" s="6"/>
      <c r="B128" s="7"/>
      <c r="C128" s="7"/>
      <c r="D128" s="6"/>
      <c r="E128" s="8"/>
      <c r="F128" s="7"/>
      <c r="G128" s="21"/>
      <c r="H128" s="10"/>
      <c r="I128" s="11"/>
      <c r="J128" s="12"/>
      <c r="K128" s="18"/>
      <c r="L128" s="9"/>
      <c r="M128" s="20"/>
      <c r="N128" s="22"/>
      <c r="O128" s="19"/>
      <c r="P128" s="19"/>
      <c r="Q128" s="19"/>
      <c r="R128" s="19"/>
      <c r="S128" s="19"/>
      <c r="T128" s="19"/>
      <c r="U128" s="19"/>
      <c r="V128" s="19"/>
      <c r="W128" s="16"/>
      <c r="X128" s="16"/>
      <c r="Y128" s="16"/>
      <c r="Z128" s="16"/>
      <c r="AA128" s="9"/>
      <c r="AB128" s="16"/>
      <c r="AC128" s="16"/>
      <c r="AD128" s="17"/>
    </row>
    <row r="129" spans="1:30" ht="15.75" hidden="1" x14ac:dyDescent="0.25">
      <c r="A129" s="6"/>
      <c r="B129" s="7"/>
      <c r="C129" s="7"/>
      <c r="D129" s="6"/>
      <c r="E129" s="8"/>
      <c r="F129" s="7"/>
      <c r="G129" s="21"/>
      <c r="H129" s="10"/>
      <c r="I129" s="11"/>
      <c r="J129" s="12"/>
      <c r="K129" s="18"/>
      <c r="L129" s="9"/>
      <c r="M129" s="20"/>
      <c r="N129" s="22"/>
      <c r="O129" s="19"/>
      <c r="P129" s="19"/>
      <c r="Q129" s="19"/>
      <c r="R129" s="19"/>
      <c r="S129" s="19"/>
      <c r="T129" s="19"/>
      <c r="U129" s="19"/>
      <c r="V129" s="19"/>
      <c r="W129" s="16"/>
      <c r="X129" s="16"/>
      <c r="Y129" s="16"/>
      <c r="Z129" s="16"/>
      <c r="AA129" s="9"/>
      <c r="AB129" s="16"/>
      <c r="AC129" s="16"/>
      <c r="AD129" s="17"/>
    </row>
    <row r="130" spans="1:30" ht="15.75" hidden="1" x14ac:dyDescent="0.25">
      <c r="A130" s="6"/>
      <c r="B130" s="7"/>
      <c r="C130" s="7"/>
      <c r="D130" s="6"/>
      <c r="E130" s="8"/>
      <c r="F130" s="7"/>
      <c r="G130" s="21"/>
      <c r="H130" s="10"/>
      <c r="I130" s="11"/>
      <c r="J130" s="12"/>
      <c r="K130" s="18"/>
      <c r="L130" s="9"/>
      <c r="M130" s="20"/>
      <c r="N130" s="22"/>
      <c r="O130" s="19"/>
      <c r="P130" s="19"/>
      <c r="Q130" s="19"/>
      <c r="R130" s="19"/>
      <c r="S130" s="19"/>
      <c r="T130" s="19"/>
      <c r="U130" s="19"/>
      <c r="V130" s="19"/>
      <c r="W130" s="16"/>
      <c r="X130" s="16"/>
      <c r="Y130" s="16"/>
      <c r="Z130" s="16"/>
      <c r="AA130" s="9"/>
      <c r="AB130" s="16"/>
      <c r="AC130" s="16"/>
      <c r="AD130" s="11"/>
    </row>
    <row r="131" spans="1:30" ht="15.75" hidden="1" x14ac:dyDescent="0.25">
      <c r="A131" s="6"/>
      <c r="B131" s="7"/>
      <c r="C131" s="7"/>
      <c r="D131" s="6"/>
      <c r="E131" s="8"/>
      <c r="F131" s="7"/>
      <c r="G131" s="21"/>
      <c r="H131" s="10"/>
      <c r="I131" s="11"/>
      <c r="J131" s="12"/>
      <c r="K131" s="18"/>
      <c r="L131" s="9"/>
      <c r="M131" s="20"/>
      <c r="N131" s="22"/>
      <c r="O131" s="19"/>
      <c r="P131" s="19"/>
      <c r="Q131" s="19"/>
      <c r="R131" s="19"/>
      <c r="S131" s="19"/>
      <c r="T131" s="19"/>
      <c r="U131" s="19"/>
      <c r="V131" s="19"/>
      <c r="W131" s="16"/>
      <c r="X131" s="16"/>
      <c r="Y131" s="16"/>
      <c r="Z131" s="16"/>
      <c r="AA131" s="9"/>
      <c r="AB131" s="16"/>
      <c r="AC131" s="16"/>
      <c r="AD131" s="11"/>
    </row>
    <row r="132" spans="1:30" ht="15.75" hidden="1" x14ac:dyDescent="0.25">
      <c r="A132" s="6"/>
      <c r="B132" s="7"/>
      <c r="C132" s="7"/>
      <c r="D132" s="6"/>
      <c r="E132" s="8"/>
      <c r="F132" s="7"/>
      <c r="G132" s="21"/>
      <c r="H132" s="10"/>
      <c r="I132" s="11"/>
      <c r="J132" s="12"/>
      <c r="K132" s="18"/>
      <c r="L132" s="9"/>
      <c r="M132" s="20"/>
      <c r="N132" s="22"/>
      <c r="O132" s="19"/>
      <c r="P132" s="19"/>
      <c r="Q132" s="19"/>
      <c r="R132" s="19"/>
      <c r="S132" s="19"/>
      <c r="T132" s="19"/>
      <c r="U132" s="19"/>
      <c r="V132" s="19"/>
      <c r="W132" s="16"/>
      <c r="X132" s="16"/>
      <c r="Y132" s="16"/>
      <c r="Z132" s="16"/>
      <c r="AA132" s="9"/>
      <c r="AB132" s="16"/>
      <c r="AC132" s="16"/>
      <c r="AD132" s="11"/>
    </row>
    <row r="133" spans="1:30" ht="15.75" hidden="1" x14ac:dyDescent="0.25">
      <c r="A133" s="6"/>
      <c r="B133" s="7"/>
      <c r="C133" s="7"/>
      <c r="D133" s="6"/>
      <c r="E133" s="8"/>
      <c r="F133" s="7"/>
      <c r="G133" s="21"/>
      <c r="H133" s="10"/>
      <c r="I133" s="11"/>
      <c r="J133" s="12"/>
      <c r="K133" s="18"/>
      <c r="L133" s="9"/>
      <c r="M133" s="20"/>
      <c r="N133" s="22"/>
      <c r="O133" s="19"/>
      <c r="P133" s="19"/>
      <c r="Q133" s="19"/>
      <c r="R133" s="19"/>
      <c r="S133" s="19"/>
      <c r="T133" s="19"/>
      <c r="U133" s="19"/>
      <c r="V133" s="19"/>
      <c r="W133" s="16"/>
      <c r="X133" s="16"/>
      <c r="Y133" s="16"/>
      <c r="Z133" s="16"/>
      <c r="AA133" s="9"/>
      <c r="AB133" s="16"/>
      <c r="AC133" s="16"/>
      <c r="AD133" s="17"/>
    </row>
    <row r="134" spans="1:30" ht="15.75" hidden="1" x14ac:dyDescent="0.25">
      <c r="A134" s="6"/>
      <c r="B134" s="7"/>
      <c r="C134" s="7"/>
      <c r="D134" s="6"/>
      <c r="E134" s="8"/>
      <c r="F134" s="7"/>
      <c r="G134" s="21"/>
      <c r="H134" s="10"/>
      <c r="I134" s="11"/>
      <c r="J134" s="12"/>
      <c r="K134" s="18"/>
      <c r="L134" s="9"/>
      <c r="M134" s="20"/>
      <c r="N134" s="22"/>
      <c r="O134" s="19"/>
      <c r="P134" s="19"/>
      <c r="Q134" s="19"/>
      <c r="R134" s="19"/>
      <c r="S134" s="19"/>
      <c r="T134" s="19"/>
      <c r="U134" s="19"/>
      <c r="V134" s="19"/>
      <c r="W134" s="16"/>
      <c r="X134" s="16"/>
      <c r="Y134" s="16"/>
      <c r="Z134" s="16"/>
      <c r="AA134" s="9"/>
      <c r="AB134" s="16"/>
      <c r="AC134" s="16"/>
      <c r="AD134" s="17"/>
    </row>
    <row r="135" spans="1:30" ht="15.75" hidden="1" x14ac:dyDescent="0.25">
      <c r="A135" s="6"/>
      <c r="B135" s="7"/>
      <c r="C135" s="7"/>
      <c r="D135" s="6"/>
      <c r="E135" s="8"/>
      <c r="F135" s="7"/>
      <c r="G135" s="21"/>
      <c r="H135" s="10"/>
      <c r="I135" s="11"/>
      <c r="J135" s="12"/>
      <c r="K135" s="18"/>
      <c r="L135" s="9"/>
      <c r="M135" s="20"/>
      <c r="N135" s="22"/>
      <c r="O135" s="19"/>
      <c r="P135" s="19"/>
      <c r="Q135" s="19"/>
      <c r="R135" s="19"/>
      <c r="S135" s="19"/>
      <c r="T135" s="19"/>
      <c r="U135" s="19"/>
      <c r="V135" s="19"/>
      <c r="W135" s="16"/>
      <c r="X135" s="16"/>
      <c r="Y135" s="16"/>
      <c r="Z135" s="16"/>
      <c r="AA135" s="9"/>
      <c r="AB135" s="16"/>
      <c r="AC135" s="16"/>
      <c r="AD135" s="11"/>
    </row>
    <row r="136" spans="1:30" ht="15.75" hidden="1" x14ac:dyDescent="0.25">
      <c r="A136" s="6"/>
      <c r="B136" s="7"/>
      <c r="C136" s="7"/>
      <c r="D136" s="6"/>
      <c r="E136" s="8"/>
      <c r="F136" s="7"/>
      <c r="G136" s="21"/>
      <c r="H136" s="10"/>
      <c r="I136" s="11"/>
      <c r="J136" s="12"/>
      <c r="K136" s="18"/>
      <c r="L136" s="9"/>
      <c r="M136" s="20"/>
      <c r="N136" s="22"/>
      <c r="O136" s="19"/>
      <c r="P136" s="19"/>
      <c r="Q136" s="19"/>
      <c r="R136" s="19"/>
      <c r="S136" s="19"/>
      <c r="T136" s="19"/>
      <c r="U136" s="19"/>
      <c r="V136" s="19"/>
      <c r="W136" s="16"/>
      <c r="X136" s="16"/>
      <c r="Y136" s="16"/>
      <c r="Z136" s="16"/>
      <c r="AA136" s="9"/>
      <c r="AB136" s="16"/>
      <c r="AC136" s="16"/>
      <c r="AD136" s="11"/>
    </row>
    <row r="137" spans="1:30" ht="15.75" hidden="1" x14ac:dyDescent="0.25">
      <c r="A137" s="6"/>
      <c r="B137" s="7"/>
      <c r="C137" s="7"/>
      <c r="D137" s="6"/>
      <c r="E137" s="8"/>
      <c r="F137" s="7"/>
      <c r="G137" s="21"/>
      <c r="H137" s="10"/>
      <c r="I137" s="11"/>
      <c r="J137" s="12"/>
      <c r="K137" s="18"/>
      <c r="L137" s="9"/>
      <c r="M137" s="20"/>
      <c r="N137" s="22"/>
      <c r="O137" s="19"/>
      <c r="P137" s="19"/>
      <c r="Q137" s="19"/>
      <c r="R137" s="19"/>
      <c r="S137" s="19"/>
      <c r="T137" s="19"/>
      <c r="U137" s="19"/>
      <c r="V137" s="19"/>
      <c r="W137" s="16"/>
      <c r="X137" s="16"/>
      <c r="Y137" s="16"/>
      <c r="Z137" s="16"/>
      <c r="AA137" s="9"/>
      <c r="AB137" s="16"/>
      <c r="AC137" s="16"/>
      <c r="AD137" s="11"/>
    </row>
    <row r="138" spans="1:30" ht="15.75" hidden="1" x14ac:dyDescent="0.25">
      <c r="A138" s="6"/>
      <c r="B138" s="7"/>
      <c r="C138" s="7"/>
      <c r="D138" s="6"/>
      <c r="E138" s="8"/>
      <c r="F138" s="7"/>
      <c r="G138" s="21"/>
      <c r="H138" s="10"/>
      <c r="I138" s="11"/>
      <c r="J138" s="12"/>
      <c r="K138" s="18"/>
      <c r="L138" s="9"/>
      <c r="M138" s="20"/>
      <c r="N138" s="22"/>
      <c r="O138" s="19"/>
      <c r="P138" s="19"/>
      <c r="Q138" s="19"/>
      <c r="R138" s="19"/>
      <c r="S138" s="19"/>
      <c r="T138" s="19"/>
      <c r="U138" s="19"/>
      <c r="V138" s="19"/>
      <c r="W138" s="16"/>
      <c r="X138" s="16"/>
      <c r="Y138" s="16"/>
      <c r="Z138" s="16"/>
      <c r="AA138" s="9"/>
      <c r="AB138" s="16"/>
      <c r="AC138" s="16"/>
      <c r="AD138" s="7"/>
    </row>
    <row r="139" spans="1:30" ht="15.75" hidden="1" x14ac:dyDescent="0.25">
      <c r="A139" s="6"/>
      <c r="B139" s="7"/>
      <c r="C139" s="7"/>
      <c r="D139" s="6"/>
      <c r="E139" s="8"/>
      <c r="F139" s="7"/>
      <c r="G139" s="21"/>
      <c r="H139" s="10"/>
      <c r="I139" s="11"/>
      <c r="J139" s="12"/>
      <c r="K139" s="18"/>
      <c r="L139" s="9"/>
      <c r="M139" s="20"/>
      <c r="N139" s="22"/>
      <c r="O139" s="19"/>
      <c r="P139" s="19"/>
      <c r="Q139" s="19"/>
      <c r="R139" s="19"/>
      <c r="S139" s="19"/>
      <c r="T139" s="19"/>
      <c r="U139" s="19"/>
      <c r="V139" s="19"/>
      <c r="W139" s="16"/>
      <c r="X139" s="16"/>
      <c r="Y139" s="16"/>
      <c r="Z139" s="16"/>
      <c r="AA139" s="9"/>
      <c r="AB139" s="16"/>
      <c r="AC139" s="16"/>
      <c r="AD139" s="11"/>
    </row>
    <row r="140" spans="1:30" ht="15.75" hidden="1" x14ac:dyDescent="0.25">
      <c r="A140" s="6"/>
      <c r="B140" s="7"/>
      <c r="C140" s="7"/>
      <c r="D140" s="6"/>
      <c r="E140" s="8"/>
      <c r="F140" s="7"/>
      <c r="G140" s="21"/>
      <c r="H140" s="10"/>
      <c r="I140" s="11"/>
      <c r="J140" s="12"/>
      <c r="K140" s="18"/>
      <c r="L140" s="9"/>
      <c r="M140" s="20"/>
      <c r="N140" s="22"/>
      <c r="O140" s="19"/>
      <c r="P140" s="19"/>
      <c r="Q140" s="19"/>
      <c r="R140" s="19"/>
      <c r="S140" s="19"/>
      <c r="T140" s="19"/>
      <c r="U140" s="19"/>
      <c r="V140" s="19"/>
      <c r="W140" s="16"/>
      <c r="X140" s="16"/>
      <c r="Y140" s="16"/>
      <c r="Z140" s="16"/>
      <c r="AA140" s="9"/>
      <c r="AB140" s="16"/>
      <c r="AC140" s="16"/>
      <c r="AD140" s="11"/>
    </row>
    <row r="141" spans="1:30" ht="15.75" hidden="1" x14ac:dyDescent="0.25">
      <c r="A141" s="6"/>
      <c r="B141" s="7"/>
      <c r="C141" s="7"/>
      <c r="D141" s="6"/>
      <c r="E141" s="8"/>
      <c r="F141" s="7"/>
      <c r="G141" s="21"/>
      <c r="H141" s="10"/>
      <c r="I141" s="11"/>
      <c r="J141" s="12"/>
      <c r="K141" s="18"/>
      <c r="L141" s="9"/>
      <c r="M141" s="20"/>
      <c r="N141" s="22"/>
      <c r="O141" s="19"/>
      <c r="P141" s="19"/>
      <c r="Q141" s="19"/>
      <c r="R141" s="19"/>
      <c r="S141" s="19"/>
      <c r="T141" s="19"/>
      <c r="U141" s="19"/>
      <c r="V141" s="19"/>
      <c r="W141" s="16"/>
      <c r="X141" s="16"/>
      <c r="Y141" s="16"/>
      <c r="Z141" s="16"/>
      <c r="AA141" s="9"/>
      <c r="AB141" s="16"/>
      <c r="AC141" s="16"/>
      <c r="AD141" s="11"/>
    </row>
    <row r="142" spans="1:30" ht="15.75" hidden="1" x14ac:dyDescent="0.25">
      <c r="A142" s="6"/>
      <c r="B142" s="7"/>
      <c r="C142" s="7"/>
      <c r="D142" s="6"/>
      <c r="E142" s="8"/>
      <c r="F142" s="7"/>
      <c r="G142" s="21"/>
      <c r="H142" s="10"/>
      <c r="I142" s="11"/>
      <c r="J142" s="12"/>
      <c r="K142" s="18"/>
      <c r="L142" s="9"/>
      <c r="M142" s="20"/>
      <c r="N142" s="22"/>
      <c r="O142" s="19"/>
      <c r="P142" s="19"/>
      <c r="Q142" s="19"/>
      <c r="R142" s="19"/>
      <c r="S142" s="19"/>
      <c r="T142" s="19"/>
      <c r="U142" s="19"/>
      <c r="V142" s="19"/>
      <c r="W142" s="16"/>
      <c r="X142" s="16"/>
      <c r="Y142" s="16"/>
      <c r="Z142" s="16"/>
      <c r="AA142" s="9"/>
      <c r="AB142" s="16"/>
      <c r="AC142" s="16"/>
      <c r="AD142" s="17"/>
    </row>
    <row r="143" spans="1:30" ht="15.75" hidden="1" x14ac:dyDescent="0.25">
      <c r="A143" s="6"/>
      <c r="B143" s="7"/>
      <c r="C143" s="7"/>
      <c r="D143" s="6"/>
      <c r="E143" s="8"/>
      <c r="F143" s="7"/>
      <c r="G143" s="21"/>
      <c r="H143" s="10"/>
      <c r="I143" s="11"/>
      <c r="J143" s="12"/>
      <c r="K143" s="18"/>
      <c r="L143" s="9"/>
      <c r="M143" s="20"/>
      <c r="N143" s="22"/>
      <c r="O143" s="19"/>
      <c r="P143" s="19"/>
      <c r="Q143" s="19"/>
      <c r="R143" s="19"/>
      <c r="S143" s="19"/>
      <c r="T143" s="19"/>
      <c r="U143" s="19"/>
      <c r="V143" s="19"/>
      <c r="W143" s="16"/>
      <c r="X143" s="16"/>
      <c r="Y143" s="16"/>
      <c r="Z143" s="16"/>
      <c r="AA143" s="9"/>
      <c r="AB143" s="16"/>
      <c r="AC143" s="16"/>
      <c r="AD143" s="17"/>
    </row>
    <row r="144" spans="1:30" ht="15.75" hidden="1" x14ac:dyDescent="0.25">
      <c r="A144" s="6"/>
      <c r="B144" s="7"/>
      <c r="C144" s="7"/>
      <c r="D144" s="6"/>
      <c r="E144" s="8"/>
      <c r="F144" s="7"/>
      <c r="G144" s="21"/>
      <c r="H144" s="10"/>
      <c r="I144" s="11"/>
      <c r="J144" s="12"/>
      <c r="K144" s="18"/>
      <c r="L144" s="9"/>
      <c r="M144" s="20"/>
      <c r="N144" s="22"/>
      <c r="O144" s="19"/>
      <c r="P144" s="19"/>
      <c r="Q144" s="19"/>
      <c r="R144" s="19"/>
      <c r="S144" s="19"/>
      <c r="T144" s="19"/>
      <c r="U144" s="19"/>
      <c r="V144" s="19"/>
      <c r="W144" s="16"/>
      <c r="X144" s="16"/>
      <c r="Y144" s="16"/>
      <c r="Z144" s="16"/>
      <c r="AA144" s="9"/>
      <c r="AB144" s="16"/>
      <c r="AC144" s="16"/>
      <c r="AD144" s="11"/>
    </row>
    <row r="145" spans="1:30" ht="15.75" hidden="1" x14ac:dyDescent="0.25">
      <c r="A145" s="6"/>
      <c r="B145" s="7"/>
      <c r="C145" s="7"/>
      <c r="D145" s="6"/>
      <c r="E145" s="8"/>
      <c r="F145" s="7"/>
      <c r="G145" s="21"/>
      <c r="H145" s="10"/>
      <c r="I145" s="11"/>
      <c r="J145" s="12"/>
      <c r="K145" s="18"/>
      <c r="L145" s="9"/>
      <c r="M145" s="20"/>
      <c r="N145" s="22"/>
      <c r="O145" s="19"/>
      <c r="P145" s="19"/>
      <c r="Q145" s="19"/>
      <c r="R145" s="19"/>
      <c r="S145" s="19"/>
      <c r="T145" s="19"/>
      <c r="U145" s="19"/>
      <c r="V145" s="19"/>
      <c r="W145" s="16"/>
      <c r="X145" s="16"/>
      <c r="Y145" s="16"/>
      <c r="Z145" s="16"/>
      <c r="AA145" s="9"/>
      <c r="AB145" s="16"/>
      <c r="AC145" s="16"/>
      <c r="AD145" s="11"/>
    </row>
    <row r="146" spans="1:30" ht="15.75" hidden="1" x14ac:dyDescent="0.25">
      <c r="A146" s="6"/>
      <c r="B146" s="7"/>
      <c r="C146" s="7"/>
      <c r="D146" s="6"/>
      <c r="E146" s="8"/>
      <c r="F146" s="7"/>
      <c r="G146" s="21"/>
      <c r="H146" s="10"/>
      <c r="I146" s="11"/>
      <c r="J146" s="12"/>
      <c r="K146" s="18"/>
      <c r="L146" s="9"/>
      <c r="M146" s="20"/>
      <c r="N146" s="22"/>
      <c r="O146" s="19"/>
      <c r="P146" s="19"/>
      <c r="Q146" s="19"/>
      <c r="R146" s="19"/>
      <c r="S146" s="19"/>
      <c r="T146" s="19"/>
      <c r="U146" s="19"/>
      <c r="V146" s="19"/>
      <c r="W146" s="16"/>
      <c r="X146" s="16"/>
      <c r="Y146" s="16"/>
      <c r="Z146" s="16"/>
      <c r="AA146" s="9"/>
      <c r="AB146" s="16"/>
      <c r="AC146" s="16"/>
      <c r="AD146" s="11"/>
    </row>
    <row r="147" spans="1:30" ht="15.75" hidden="1" x14ac:dyDescent="0.25">
      <c r="A147" s="6"/>
      <c r="B147" s="7"/>
      <c r="C147" s="7"/>
      <c r="D147" s="6"/>
      <c r="E147" s="8"/>
      <c r="F147" s="7"/>
      <c r="G147" s="21"/>
      <c r="H147" s="10"/>
      <c r="I147" s="11"/>
      <c r="J147" s="12"/>
      <c r="K147" s="18"/>
      <c r="L147" s="9"/>
      <c r="M147" s="20"/>
      <c r="N147" s="22"/>
      <c r="O147" s="19"/>
      <c r="P147" s="19"/>
      <c r="Q147" s="19"/>
      <c r="R147" s="19"/>
      <c r="S147" s="19"/>
      <c r="T147" s="19"/>
      <c r="U147" s="19"/>
      <c r="V147" s="19"/>
      <c r="W147" s="16"/>
      <c r="X147" s="16"/>
      <c r="Y147" s="16"/>
      <c r="Z147" s="16"/>
      <c r="AA147" s="9"/>
      <c r="AB147" s="16"/>
      <c r="AC147" s="16"/>
      <c r="AD147" s="17"/>
    </row>
    <row r="148" spans="1:30" ht="15.75" hidden="1" x14ac:dyDescent="0.25">
      <c r="A148" s="6"/>
      <c r="B148" s="7"/>
      <c r="C148" s="7"/>
      <c r="D148" s="6"/>
      <c r="E148" s="8"/>
      <c r="F148" s="7"/>
      <c r="G148" s="21"/>
      <c r="H148" s="10"/>
      <c r="I148" s="11"/>
      <c r="J148" s="12"/>
      <c r="K148" s="18"/>
      <c r="L148" s="9"/>
      <c r="M148" s="20"/>
      <c r="N148" s="22"/>
      <c r="O148" s="19"/>
      <c r="P148" s="19"/>
      <c r="Q148" s="19"/>
      <c r="R148" s="19"/>
      <c r="S148" s="19"/>
      <c r="T148" s="19"/>
      <c r="U148" s="19"/>
      <c r="V148" s="19"/>
      <c r="W148" s="16"/>
      <c r="X148" s="16"/>
      <c r="Y148" s="16"/>
      <c r="Z148" s="16"/>
      <c r="AA148" s="9"/>
      <c r="AB148" s="16"/>
      <c r="AC148" s="16"/>
      <c r="AD148" s="17"/>
    </row>
    <row r="149" spans="1:30" ht="15.75" hidden="1" x14ac:dyDescent="0.25">
      <c r="A149" s="6"/>
      <c r="B149" s="7"/>
      <c r="C149" s="7"/>
      <c r="D149" s="6"/>
      <c r="E149" s="8"/>
      <c r="F149" s="7"/>
      <c r="G149" s="21"/>
      <c r="H149" s="10"/>
      <c r="I149" s="11"/>
      <c r="J149" s="12"/>
      <c r="K149" s="18"/>
      <c r="L149" s="9"/>
      <c r="M149" s="20"/>
      <c r="N149" s="22"/>
      <c r="O149" s="19"/>
      <c r="P149" s="19"/>
      <c r="Q149" s="19"/>
      <c r="R149" s="19"/>
      <c r="S149" s="19"/>
      <c r="T149" s="19"/>
      <c r="U149" s="19"/>
      <c r="V149" s="19"/>
      <c r="W149" s="16"/>
      <c r="X149" s="16"/>
      <c r="Y149" s="16"/>
      <c r="Z149" s="16"/>
      <c r="AA149" s="9"/>
      <c r="AB149" s="16"/>
      <c r="AC149" s="16"/>
      <c r="AD149" s="11"/>
    </row>
    <row r="150" spans="1:30" ht="15.75" hidden="1" x14ac:dyDescent="0.25">
      <c r="A150" s="6"/>
      <c r="B150" s="7"/>
      <c r="C150" s="7"/>
      <c r="D150" s="6"/>
      <c r="E150" s="8"/>
      <c r="F150" s="7"/>
      <c r="G150" s="21"/>
      <c r="H150" s="10"/>
      <c r="I150" s="11"/>
      <c r="J150" s="12"/>
      <c r="K150" s="18"/>
      <c r="L150" s="9"/>
      <c r="M150" s="20"/>
      <c r="N150" s="22"/>
      <c r="O150" s="19"/>
      <c r="P150" s="19"/>
      <c r="Q150" s="19"/>
      <c r="R150" s="19"/>
      <c r="S150" s="19"/>
      <c r="T150" s="19"/>
      <c r="U150" s="19"/>
      <c r="V150" s="19"/>
      <c r="W150" s="16"/>
      <c r="X150" s="16"/>
      <c r="Y150" s="16"/>
      <c r="Z150" s="16"/>
      <c r="AA150" s="9"/>
      <c r="AB150" s="16"/>
      <c r="AC150" s="16"/>
      <c r="AD150" s="11"/>
    </row>
    <row r="151" spans="1:30" ht="15.75" hidden="1" x14ac:dyDescent="0.25">
      <c r="A151" s="6"/>
      <c r="B151" s="7"/>
      <c r="C151" s="7"/>
      <c r="D151" s="6"/>
      <c r="E151" s="8"/>
      <c r="F151" s="7"/>
      <c r="G151" s="21"/>
      <c r="H151" s="10"/>
      <c r="I151" s="11"/>
      <c r="J151" s="12"/>
      <c r="K151" s="18"/>
      <c r="L151" s="9"/>
      <c r="M151" s="20"/>
      <c r="N151" s="22"/>
      <c r="O151" s="19"/>
      <c r="P151" s="19"/>
      <c r="Q151" s="19"/>
      <c r="R151" s="19"/>
      <c r="S151" s="19"/>
      <c r="T151" s="19"/>
      <c r="U151" s="19"/>
      <c r="V151" s="19"/>
      <c r="W151" s="16"/>
      <c r="X151" s="16"/>
      <c r="Y151" s="16"/>
      <c r="Z151" s="16"/>
      <c r="AA151" s="9"/>
      <c r="AB151" s="16"/>
      <c r="AC151" s="16"/>
      <c r="AD151" s="11"/>
    </row>
    <row r="152" spans="1:30" ht="15.75" hidden="1" x14ac:dyDescent="0.25">
      <c r="A152" s="6"/>
      <c r="B152" s="7"/>
      <c r="C152" s="7"/>
      <c r="D152" s="6"/>
      <c r="E152" s="8"/>
      <c r="F152" s="7"/>
      <c r="G152" s="21"/>
      <c r="H152" s="10"/>
      <c r="I152" s="11"/>
      <c r="J152" s="12"/>
      <c r="K152" s="18"/>
      <c r="L152" s="9"/>
      <c r="M152" s="20"/>
      <c r="N152" s="22"/>
      <c r="O152" s="19"/>
      <c r="P152" s="19"/>
      <c r="Q152" s="19"/>
      <c r="R152" s="19"/>
      <c r="S152" s="19"/>
      <c r="T152" s="19"/>
      <c r="U152" s="19"/>
      <c r="V152" s="19"/>
      <c r="W152" s="16"/>
      <c r="X152" s="16"/>
      <c r="Y152" s="16"/>
      <c r="Z152" s="16"/>
      <c r="AA152" s="9"/>
      <c r="AB152" s="16"/>
      <c r="AC152" s="16"/>
      <c r="AD152" s="11"/>
    </row>
    <row r="153" spans="1:30" ht="15.75" hidden="1" x14ac:dyDescent="0.25">
      <c r="A153" s="6"/>
      <c r="B153" s="7"/>
      <c r="C153" s="7"/>
      <c r="D153" s="6"/>
      <c r="E153" s="8"/>
      <c r="F153" s="7"/>
      <c r="G153" s="21"/>
      <c r="H153" s="10"/>
      <c r="I153" s="11"/>
      <c r="J153" s="12"/>
      <c r="K153" s="18"/>
      <c r="L153" s="9"/>
      <c r="M153" s="20"/>
      <c r="N153" s="22"/>
      <c r="O153" s="19"/>
      <c r="P153" s="19"/>
      <c r="Q153" s="19"/>
      <c r="R153" s="19"/>
      <c r="S153" s="19"/>
      <c r="T153" s="19"/>
      <c r="U153" s="19"/>
      <c r="V153" s="19"/>
      <c r="W153" s="16"/>
      <c r="X153" s="16"/>
      <c r="Y153" s="16"/>
      <c r="Z153" s="16"/>
      <c r="AA153" s="9"/>
      <c r="AB153" s="16"/>
      <c r="AC153" s="16"/>
      <c r="AD153" s="11"/>
    </row>
    <row r="154" spans="1:30" ht="16.5" hidden="1" thickBot="1" x14ac:dyDescent="0.3">
      <c r="B154" s="9"/>
      <c r="C154" s="9"/>
      <c r="D154" s="21"/>
      <c r="E154" s="9"/>
      <c r="F154" s="23"/>
      <c r="G154" s="21"/>
      <c r="H154" s="10"/>
      <c r="I154" s="9"/>
      <c r="J154" s="24"/>
      <c r="K154" s="18"/>
      <c r="L154" s="9"/>
      <c r="M154" s="20"/>
      <c r="N154" s="22"/>
      <c r="O154" s="19"/>
      <c r="P154" s="19"/>
      <c r="Q154" s="19"/>
      <c r="R154" s="19"/>
      <c r="S154" s="19"/>
      <c r="T154" s="19"/>
      <c r="U154" s="19"/>
      <c r="V154" s="19"/>
      <c r="W154" s="16"/>
      <c r="X154" s="16"/>
      <c r="Y154" s="16"/>
      <c r="Z154" s="16"/>
      <c r="AA154" s="9"/>
      <c r="AB154" s="16"/>
      <c r="AC154" s="16"/>
      <c r="AD154" s="16"/>
    </row>
    <row r="155" spans="1:30" ht="15.75" x14ac:dyDescent="0.25">
      <c r="D155" s="36"/>
      <c r="E155">
        <f>SUBTOTAL(9,E2:E154)</f>
        <v>100.50000000000001</v>
      </c>
      <c r="F155" s="28"/>
      <c r="G155" s="36"/>
      <c r="H155" s="29"/>
      <c r="J155" s="30"/>
      <c r="K155" s="54"/>
      <c r="M155" s="55"/>
      <c r="N155" s="56"/>
      <c r="O155" s="57"/>
      <c r="P155" s="57"/>
      <c r="Q155" s="57"/>
      <c r="R155" s="57"/>
      <c r="S155" s="57"/>
      <c r="T155" s="57"/>
      <c r="U155" s="57"/>
      <c r="V155" s="57"/>
      <c r="W155" s="33"/>
      <c r="X155" s="33"/>
      <c r="Y155" s="33"/>
      <c r="Z155" s="33"/>
      <c r="AB155" s="33"/>
      <c r="AC155" s="33"/>
      <c r="AD155" s="33"/>
    </row>
  </sheetData>
  <pageMargins left="0.7" right="0.7" top="0.75" bottom="0.75" header="0.3" footer="0.3"/>
  <pageSetup scale="66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DD630-9600-4825-B944-D387CD2E2DB2}">
  <sheetPr>
    <pageSetUpPr fitToPage="1"/>
  </sheetPr>
  <dimension ref="A1:AD44"/>
  <sheetViews>
    <sheetView zoomScale="85" zoomScaleNormal="85" workbookViewId="0">
      <selection activeCell="F54" sqref="F54"/>
    </sheetView>
  </sheetViews>
  <sheetFormatPr defaultRowHeight="15" x14ac:dyDescent="0.25"/>
  <cols>
    <col min="1" max="1" width="11.85546875" bestFit="1" customWidth="1"/>
    <col min="2" max="2" width="11.85546875" style="48" bestFit="1" customWidth="1"/>
    <col min="3" max="3" width="11.28515625" bestFit="1" customWidth="1"/>
    <col min="4" max="4" width="10.85546875" bestFit="1" customWidth="1"/>
    <col min="5" max="5" width="11.5703125" bestFit="1" customWidth="1"/>
    <col min="6" max="6" width="46.7109375" bestFit="1" customWidth="1"/>
    <col min="7" max="7" width="21" hidden="1" customWidth="1"/>
    <col min="8" max="8" width="16.7109375" hidden="1" customWidth="1"/>
    <col min="9" max="9" width="16.28515625" hidden="1" customWidth="1"/>
    <col min="10" max="10" width="17.7109375" bestFit="1" customWidth="1"/>
    <col min="11" max="11" width="14.28515625" hidden="1" customWidth="1"/>
    <col min="12" max="12" width="18.5703125" hidden="1" customWidth="1"/>
    <col min="13" max="13" width="19.28515625" style="25" hidden="1" customWidth="1"/>
    <col min="14" max="15" width="17.85546875" hidden="1" customWidth="1"/>
    <col min="16" max="16" width="14.5703125" hidden="1" customWidth="1"/>
    <col min="17" max="17" width="15.28515625" hidden="1" customWidth="1"/>
    <col min="18" max="18" width="16.42578125" hidden="1" customWidth="1"/>
    <col min="19" max="19" width="14" hidden="1" customWidth="1"/>
    <col min="20" max="22" width="17.28515625" hidden="1" customWidth="1"/>
    <col min="23" max="23" width="13.7109375" hidden="1" customWidth="1"/>
    <col min="24" max="24" width="16" hidden="1" customWidth="1"/>
    <col min="25" max="25" width="15.7109375" hidden="1" customWidth="1"/>
    <col min="26" max="26" width="16" hidden="1" customWidth="1"/>
    <col min="27" max="27" width="12.5703125" hidden="1" customWidth="1"/>
    <col min="28" max="28" width="13.7109375" hidden="1" customWidth="1"/>
    <col min="29" max="29" width="125.5703125" hidden="1" customWidth="1"/>
    <col min="30" max="30" width="26.28515625" customWidth="1"/>
  </cols>
  <sheetData>
    <row r="1" spans="1:3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6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26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1" t="s">
        <v>28</v>
      </c>
      <c r="AD1" s="27" t="s">
        <v>613</v>
      </c>
    </row>
    <row r="2" spans="1:30" x14ac:dyDescent="0.25">
      <c r="A2">
        <v>8</v>
      </c>
      <c r="B2" s="48" t="s">
        <v>620</v>
      </c>
      <c r="C2" t="s">
        <v>615</v>
      </c>
      <c r="D2" t="s">
        <v>616</v>
      </c>
      <c r="E2">
        <v>3.4</v>
      </c>
      <c r="F2" s="28" t="s">
        <v>621</v>
      </c>
      <c r="G2" s="28" t="s">
        <v>622</v>
      </c>
      <c r="H2" s="29"/>
      <c r="I2" t="s">
        <v>35</v>
      </c>
      <c r="J2" s="30">
        <v>550000</v>
      </c>
      <c r="K2" s="72"/>
      <c r="M2" s="73"/>
      <c r="N2" s="73"/>
      <c r="O2" s="73"/>
      <c r="P2" s="73"/>
      <c r="Q2" s="73"/>
      <c r="R2" s="73"/>
      <c r="S2" s="73"/>
      <c r="T2" s="73"/>
      <c r="U2" s="73"/>
      <c r="V2" s="73"/>
      <c r="W2" s="33"/>
      <c r="X2" s="33"/>
      <c r="Y2" s="33"/>
      <c r="Z2" s="33"/>
      <c r="AB2" s="33"/>
      <c r="AC2" s="33"/>
      <c r="AD2" s="33" t="s">
        <v>623</v>
      </c>
    </row>
    <row r="3" spans="1:30" x14ac:dyDescent="0.25">
      <c r="A3">
        <v>8</v>
      </c>
      <c r="B3" s="48" t="s">
        <v>620</v>
      </c>
      <c r="C3" t="s">
        <v>638</v>
      </c>
      <c r="D3" t="s">
        <v>616</v>
      </c>
      <c r="E3">
        <v>5.88</v>
      </c>
      <c r="F3" s="28" t="s">
        <v>639</v>
      </c>
      <c r="G3" s="28" t="s">
        <v>640</v>
      </c>
      <c r="H3" s="29"/>
      <c r="I3" t="s">
        <v>35</v>
      </c>
      <c r="J3" s="30">
        <v>860000</v>
      </c>
      <c r="K3" s="72"/>
      <c r="M3" s="73"/>
      <c r="N3" s="73"/>
      <c r="O3" s="73"/>
      <c r="P3" s="73"/>
      <c r="Q3" s="73"/>
      <c r="R3" s="73"/>
      <c r="S3" s="73"/>
      <c r="T3" s="73"/>
      <c r="U3" s="73"/>
      <c r="V3" s="73"/>
      <c r="W3" s="33"/>
      <c r="X3" s="33"/>
      <c r="Y3" s="33"/>
      <c r="Z3" s="33"/>
      <c r="AB3" s="33"/>
      <c r="AC3" s="33"/>
      <c r="AD3" s="33" t="s">
        <v>641</v>
      </c>
    </row>
    <row r="4" spans="1:30" x14ac:dyDescent="0.25">
      <c r="A4">
        <v>8</v>
      </c>
      <c r="B4" s="48" t="s">
        <v>620</v>
      </c>
      <c r="C4" t="s">
        <v>714</v>
      </c>
      <c r="D4" t="s">
        <v>616</v>
      </c>
      <c r="E4">
        <v>2.16</v>
      </c>
      <c r="F4" s="28" t="s">
        <v>715</v>
      </c>
      <c r="G4" s="28" t="s">
        <v>716</v>
      </c>
      <c r="H4" s="29"/>
      <c r="I4" t="s">
        <v>35</v>
      </c>
      <c r="J4" s="30">
        <v>575000</v>
      </c>
      <c r="K4" s="72"/>
      <c r="M4" s="73"/>
      <c r="N4" s="73"/>
      <c r="O4" s="73"/>
      <c r="P4" s="73"/>
      <c r="Q4" s="73"/>
      <c r="R4" s="73"/>
      <c r="S4" s="73"/>
      <c r="T4" s="73"/>
      <c r="U4" s="73"/>
      <c r="V4" s="73"/>
      <c r="W4" s="33"/>
      <c r="X4" s="33"/>
      <c r="Y4" s="33"/>
      <c r="Z4" s="33"/>
      <c r="AB4" s="33"/>
      <c r="AC4" s="33"/>
      <c r="AD4" s="33" t="s">
        <v>717</v>
      </c>
    </row>
    <row r="5" spans="1:30" x14ac:dyDescent="0.25">
      <c r="A5">
        <v>8</v>
      </c>
      <c r="B5" s="48" t="s">
        <v>620</v>
      </c>
      <c r="C5" t="s">
        <v>276</v>
      </c>
      <c r="D5" t="s">
        <v>616</v>
      </c>
      <c r="E5">
        <v>1.38</v>
      </c>
      <c r="F5" s="35" t="s">
        <v>718</v>
      </c>
      <c r="G5" s="28" t="s">
        <v>716</v>
      </c>
      <c r="H5" s="29"/>
      <c r="I5" t="s">
        <v>35</v>
      </c>
      <c r="J5" s="30">
        <v>0</v>
      </c>
      <c r="K5" s="72"/>
      <c r="M5" s="73"/>
      <c r="N5" s="73"/>
      <c r="O5" s="73"/>
      <c r="P5" s="73"/>
      <c r="Q5" s="73"/>
      <c r="R5" s="73"/>
      <c r="S5" s="73"/>
      <c r="T5" s="73"/>
      <c r="U5" s="73"/>
      <c r="V5" s="73"/>
      <c r="W5" s="33"/>
      <c r="X5" s="33"/>
      <c r="Y5" s="33"/>
      <c r="Z5" s="33"/>
      <c r="AB5" s="33"/>
      <c r="AC5" s="33"/>
      <c r="AD5" s="33" t="s">
        <v>719</v>
      </c>
    </row>
    <row r="6" spans="1:30" x14ac:dyDescent="0.25">
      <c r="A6">
        <v>8</v>
      </c>
      <c r="B6" s="48" t="s">
        <v>620</v>
      </c>
      <c r="C6" t="s">
        <v>742</v>
      </c>
      <c r="D6" t="s">
        <v>616</v>
      </c>
      <c r="E6">
        <v>3.95</v>
      </c>
      <c r="F6" s="28" t="s">
        <v>743</v>
      </c>
      <c r="G6" s="28" t="s">
        <v>744</v>
      </c>
      <c r="H6" s="29"/>
      <c r="I6" t="s">
        <v>35</v>
      </c>
      <c r="J6" s="30">
        <v>600000</v>
      </c>
      <c r="K6" s="72"/>
      <c r="M6" s="73"/>
      <c r="N6" s="73"/>
      <c r="O6" s="73"/>
      <c r="P6" s="73"/>
      <c r="Q6" s="73"/>
      <c r="R6" s="73"/>
      <c r="S6" s="73"/>
      <c r="T6" s="73"/>
      <c r="U6" s="73"/>
      <c r="V6" s="73"/>
      <c r="W6" s="33"/>
      <c r="X6" s="33"/>
      <c r="Y6" s="33"/>
      <c r="Z6" s="33"/>
      <c r="AB6" s="33"/>
      <c r="AC6" s="33"/>
      <c r="AD6" s="33" t="s">
        <v>745</v>
      </c>
    </row>
    <row r="7" spans="1:30" x14ac:dyDescent="0.25">
      <c r="A7">
        <v>8</v>
      </c>
      <c r="B7" s="48" t="s">
        <v>629</v>
      </c>
      <c r="C7" t="s">
        <v>630</v>
      </c>
      <c r="D7" t="s">
        <v>616</v>
      </c>
      <c r="E7">
        <v>4.33</v>
      </c>
      <c r="F7" s="28" t="s">
        <v>631</v>
      </c>
      <c r="G7" s="28" t="s">
        <v>632</v>
      </c>
      <c r="H7" s="29"/>
      <c r="I7" t="s">
        <v>35</v>
      </c>
      <c r="J7" s="30">
        <v>620000</v>
      </c>
      <c r="K7" s="72"/>
      <c r="M7" s="73"/>
      <c r="N7" s="73"/>
      <c r="O7" s="73"/>
      <c r="P7" s="73"/>
      <c r="Q7" s="73"/>
      <c r="R7" s="73"/>
      <c r="S7" s="73"/>
      <c r="T7" s="73"/>
      <c r="U7" s="73"/>
      <c r="V7" s="73"/>
      <c r="W7" s="33"/>
      <c r="X7" s="33"/>
      <c r="Y7" s="33"/>
      <c r="Z7" s="33"/>
      <c r="AB7" s="33"/>
      <c r="AC7" s="33"/>
      <c r="AD7" s="33" t="s">
        <v>633</v>
      </c>
    </row>
    <row r="8" spans="1:30" s="34" customFormat="1" x14ac:dyDescent="0.25">
      <c r="A8">
        <v>8</v>
      </c>
      <c r="B8" s="48" t="s">
        <v>629</v>
      </c>
      <c r="C8" t="s">
        <v>642</v>
      </c>
      <c r="D8" t="s">
        <v>616</v>
      </c>
      <c r="E8">
        <v>1.5</v>
      </c>
      <c r="F8" s="28" t="s">
        <v>643</v>
      </c>
      <c r="G8" s="28" t="s">
        <v>644</v>
      </c>
      <c r="H8" s="29"/>
      <c r="I8" t="s">
        <v>35</v>
      </c>
      <c r="J8" s="30">
        <v>1300000</v>
      </c>
      <c r="K8" s="72"/>
      <c r="L8"/>
      <c r="M8" s="73"/>
      <c r="N8" s="73"/>
      <c r="O8" s="73"/>
      <c r="P8" s="73"/>
      <c r="Q8" s="73"/>
      <c r="R8" s="73"/>
      <c r="S8" s="73"/>
      <c r="T8" s="73"/>
      <c r="U8" s="73"/>
      <c r="V8" s="73"/>
      <c r="W8" s="33"/>
      <c r="X8" s="33"/>
      <c r="Y8" s="33"/>
      <c r="Z8" s="33"/>
      <c r="AA8"/>
      <c r="AB8" s="33"/>
      <c r="AC8" s="33"/>
      <c r="AD8" s="33" t="s">
        <v>645</v>
      </c>
    </row>
    <row r="9" spans="1:30" x14ac:dyDescent="0.25">
      <c r="A9">
        <v>8</v>
      </c>
      <c r="B9" s="48" t="s">
        <v>629</v>
      </c>
      <c r="C9" t="s">
        <v>646</v>
      </c>
      <c r="D9" t="s">
        <v>616</v>
      </c>
      <c r="E9">
        <v>1.6</v>
      </c>
      <c r="F9" s="35" t="s">
        <v>647</v>
      </c>
      <c r="G9" s="28" t="s">
        <v>644</v>
      </c>
      <c r="H9" s="29"/>
      <c r="I9" t="s">
        <v>35</v>
      </c>
      <c r="J9" s="30" t="s">
        <v>648</v>
      </c>
      <c r="K9" s="72"/>
      <c r="M9" s="73"/>
      <c r="N9" s="73"/>
      <c r="O9" s="73"/>
      <c r="P9" s="73"/>
      <c r="Q9" s="73"/>
      <c r="R9" s="73"/>
      <c r="S9" s="73"/>
      <c r="T9" s="73"/>
      <c r="U9" s="73"/>
      <c r="V9" s="73"/>
      <c r="W9" s="33"/>
      <c r="X9" s="33"/>
      <c r="Y9" s="33"/>
      <c r="Z9" s="33"/>
      <c r="AB9" s="33"/>
      <c r="AC9" s="33"/>
      <c r="AD9" s="33" t="s">
        <v>649</v>
      </c>
    </row>
    <row r="10" spans="1:30" x14ac:dyDescent="0.25">
      <c r="A10">
        <v>8</v>
      </c>
      <c r="B10" s="48" t="s">
        <v>629</v>
      </c>
      <c r="C10" t="s">
        <v>650</v>
      </c>
      <c r="D10" t="s">
        <v>616</v>
      </c>
      <c r="E10">
        <v>4.12</v>
      </c>
      <c r="F10" s="35" t="s">
        <v>651</v>
      </c>
      <c r="G10" s="28" t="s">
        <v>644</v>
      </c>
      <c r="H10" s="29"/>
      <c r="I10" t="s">
        <v>35</v>
      </c>
      <c r="J10" s="30" t="s">
        <v>648</v>
      </c>
      <c r="K10" s="72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33"/>
      <c r="X10" s="33"/>
      <c r="Y10" s="33"/>
      <c r="Z10" s="33"/>
      <c r="AB10" s="33"/>
      <c r="AC10" s="33"/>
      <c r="AD10" s="33" t="s">
        <v>652</v>
      </c>
    </row>
    <row r="11" spans="1:30" x14ac:dyDescent="0.25">
      <c r="A11">
        <v>8</v>
      </c>
      <c r="B11" s="48" t="s">
        <v>629</v>
      </c>
      <c r="C11" t="s">
        <v>653</v>
      </c>
      <c r="D11" t="s">
        <v>616</v>
      </c>
      <c r="E11">
        <v>2.85</v>
      </c>
      <c r="F11" s="35" t="s">
        <v>647</v>
      </c>
      <c r="G11" s="28" t="s">
        <v>644</v>
      </c>
      <c r="H11" s="29"/>
      <c r="I11" t="s">
        <v>35</v>
      </c>
      <c r="J11" s="30" t="s">
        <v>648</v>
      </c>
      <c r="K11" s="72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33"/>
      <c r="X11" s="33"/>
      <c r="Y11" s="33"/>
      <c r="Z11" s="33"/>
      <c r="AB11" s="33"/>
      <c r="AC11" s="33"/>
      <c r="AD11" s="33" t="s">
        <v>654</v>
      </c>
    </row>
    <row r="12" spans="1:30" x14ac:dyDescent="0.25">
      <c r="A12">
        <v>8</v>
      </c>
      <c r="B12" s="48" t="s">
        <v>629</v>
      </c>
      <c r="C12" t="s">
        <v>655</v>
      </c>
      <c r="D12" t="s">
        <v>616</v>
      </c>
      <c r="E12">
        <v>1.1499999999999999</v>
      </c>
      <c r="F12" s="35" t="s">
        <v>656</v>
      </c>
      <c r="G12" s="28" t="s">
        <v>644</v>
      </c>
      <c r="H12" s="29"/>
      <c r="I12" t="s">
        <v>35</v>
      </c>
      <c r="J12" s="30" t="s">
        <v>648</v>
      </c>
      <c r="K12" s="72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33"/>
      <c r="X12" s="33"/>
      <c r="Y12" s="33"/>
      <c r="Z12" s="33"/>
      <c r="AB12" s="33"/>
      <c r="AC12" s="33"/>
      <c r="AD12" s="33" t="s">
        <v>657</v>
      </c>
    </row>
    <row r="13" spans="1:30" x14ac:dyDescent="0.25">
      <c r="A13">
        <v>8</v>
      </c>
      <c r="B13" s="48" t="s">
        <v>629</v>
      </c>
      <c r="C13" t="s">
        <v>658</v>
      </c>
      <c r="D13" t="s">
        <v>616</v>
      </c>
      <c r="E13">
        <v>1.26</v>
      </c>
      <c r="F13" s="35" t="s">
        <v>659</v>
      </c>
      <c r="G13" s="28" t="s">
        <v>644</v>
      </c>
      <c r="H13" s="29"/>
      <c r="I13" t="s">
        <v>35</v>
      </c>
      <c r="J13" s="30" t="s">
        <v>648</v>
      </c>
      <c r="K13" s="72"/>
      <c r="M13" s="74"/>
      <c r="N13" s="73"/>
      <c r="O13" s="73"/>
      <c r="P13" s="73"/>
      <c r="Q13" s="73"/>
      <c r="R13" s="73"/>
      <c r="S13" s="73"/>
      <c r="T13" s="73"/>
      <c r="U13" s="73"/>
      <c r="V13" s="73"/>
      <c r="W13" s="33"/>
      <c r="X13" s="33"/>
      <c r="Y13" s="33"/>
      <c r="Z13" s="33"/>
      <c r="AB13" s="33"/>
      <c r="AC13" s="33"/>
      <c r="AD13" s="33" t="s">
        <v>660</v>
      </c>
    </row>
    <row r="14" spans="1:30" x14ac:dyDescent="0.25">
      <c r="A14">
        <v>8</v>
      </c>
      <c r="B14" s="48" t="s">
        <v>629</v>
      </c>
      <c r="C14" t="s">
        <v>661</v>
      </c>
      <c r="D14" t="s">
        <v>616</v>
      </c>
      <c r="E14">
        <v>0.04</v>
      </c>
      <c r="F14" s="35" t="s">
        <v>662</v>
      </c>
      <c r="G14" s="28" t="s">
        <v>644</v>
      </c>
      <c r="H14" s="29"/>
      <c r="I14" t="s">
        <v>35</v>
      </c>
      <c r="J14" s="30" t="s">
        <v>648</v>
      </c>
      <c r="K14" s="72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33"/>
      <c r="X14" s="33"/>
      <c r="Y14" s="33"/>
      <c r="Z14" s="33"/>
      <c r="AB14" s="33"/>
      <c r="AC14" s="33"/>
      <c r="AD14" s="33" t="s">
        <v>660</v>
      </c>
    </row>
    <row r="15" spans="1:30" x14ac:dyDescent="0.25">
      <c r="A15">
        <v>8</v>
      </c>
      <c r="B15" s="48" t="s">
        <v>629</v>
      </c>
      <c r="C15" t="s">
        <v>663</v>
      </c>
      <c r="D15" t="s">
        <v>616</v>
      </c>
      <c r="E15">
        <v>4.45</v>
      </c>
      <c r="F15" s="35" t="s">
        <v>664</v>
      </c>
      <c r="G15" s="28" t="s">
        <v>644</v>
      </c>
      <c r="H15" s="29"/>
      <c r="I15" t="s">
        <v>35</v>
      </c>
      <c r="J15" s="30" t="s">
        <v>648</v>
      </c>
      <c r="K15" s="72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33"/>
      <c r="X15" s="33"/>
      <c r="Y15" s="33"/>
      <c r="Z15" s="33"/>
      <c r="AB15" s="33"/>
      <c r="AC15" s="33"/>
      <c r="AD15" s="33" t="s">
        <v>665</v>
      </c>
    </row>
    <row r="16" spans="1:30" x14ac:dyDescent="0.25">
      <c r="A16">
        <v>8</v>
      </c>
      <c r="B16" s="48" t="s">
        <v>629</v>
      </c>
      <c r="C16" t="s">
        <v>666</v>
      </c>
      <c r="D16" t="s">
        <v>616</v>
      </c>
      <c r="E16">
        <v>2.33</v>
      </c>
      <c r="F16" s="35" t="s">
        <v>667</v>
      </c>
      <c r="G16" s="28" t="s">
        <v>644</v>
      </c>
      <c r="H16" s="29"/>
      <c r="I16" t="s">
        <v>35</v>
      </c>
      <c r="J16" s="30" t="s">
        <v>648</v>
      </c>
      <c r="K16" s="72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33"/>
      <c r="X16" s="33"/>
      <c r="Y16" s="33"/>
      <c r="Z16" s="33"/>
      <c r="AB16" s="33"/>
      <c r="AC16" s="33"/>
      <c r="AD16" s="33" t="s">
        <v>668</v>
      </c>
    </row>
    <row r="17" spans="1:30" x14ac:dyDescent="0.25">
      <c r="A17">
        <v>8</v>
      </c>
      <c r="B17" s="48" t="s">
        <v>629</v>
      </c>
      <c r="C17" t="s">
        <v>669</v>
      </c>
      <c r="D17" t="s">
        <v>616</v>
      </c>
      <c r="E17">
        <v>0.4</v>
      </c>
      <c r="F17" s="35" t="s">
        <v>670</v>
      </c>
      <c r="G17" s="28" t="s">
        <v>644</v>
      </c>
      <c r="H17" s="29"/>
      <c r="I17" t="s">
        <v>35</v>
      </c>
      <c r="J17" s="30" t="s">
        <v>648</v>
      </c>
      <c r="K17" s="72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33"/>
      <c r="X17" s="33"/>
      <c r="Y17" s="33"/>
      <c r="Z17" s="33"/>
      <c r="AB17" s="33"/>
      <c r="AC17" s="33"/>
      <c r="AD17" s="33" t="s">
        <v>671</v>
      </c>
    </row>
    <row r="18" spans="1:30" s="34" customFormat="1" x14ac:dyDescent="0.25">
      <c r="A18">
        <v>8</v>
      </c>
      <c r="B18" s="48" t="s">
        <v>629</v>
      </c>
      <c r="C18" t="s">
        <v>195</v>
      </c>
      <c r="D18" t="s">
        <v>616</v>
      </c>
      <c r="E18">
        <v>4</v>
      </c>
      <c r="F18" s="28" t="s">
        <v>746</v>
      </c>
      <c r="G18" s="28" t="s">
        <v>747</v>
      </c>
      <c r="H18" s="29"/>
      <c r="I18" t="s">
        <v>35</v>
      </c>
      <c r="J18" s="30">
        <v>850000</v>
      </c>
      <c r="K18" s="72"/>
      <c r="L18"/>
      <c r="M18" s="74"/>
      <c r="N18" s="73"/>
      <c r="O18" s="73"/>
      <c r="P18" s="73"/>
      <c r="Q18" s="73"/>
      <c r="R18" s="73"/>
      <c r="S18" s="73"/>
      <c r="T18" s="73"/>
      <c r="U18" s="73"/>
      <c r="V18" s="73"/>
      <c r="W18" s="33"/>
      <c r="X18" s="33"/>
      <c r="Y18" s="33"/>
      <c r="Z18" s="33"/>
      <c r="AA18"/>
      <c r="AB18" s="33"/>
      <c r="AC18" s="33"/>
      <c r="AD18" s="33" t="s">
        <v>748</v>
      </c>
    </row>
    <row r="19" spans="1:30" x14ac:dyDescent="0.25">
      <c r="A19">
        <v>8</v>
      </c>
      <c r="B19" s="48" t="s">
        <v>629</v>
      </c>
      <c r="C19" t="s">
        <v>749</v>
      </c>
      <c r="D19" t="s">
        <v>616</v>
      </c>
      <c r="E19">
        <v>2.96</v>
      </c>
      <c r="F19" s="35" t="s">
        <v>662</v>
      </c>
      <c r="G19" s="28" t="s">
        <v>747</v>
      </c>
      <c r="H19" s="29"/>
      <c r="I19" t="s">
        <v>35</v>
      </c>
      <c r="J19" s="30">
        <v>0</v>
      </c>
      <c r="K19" s="72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33"/>
      <c r="X19" s="33"/>
      <c r="Y19" s="33"/>
      <c r="Z19" s="33"/>
      <c r="AB19" s="33"/>
      <c r="AC19" s="33"/>
      <c r="AD19" s="33" t="s">
        <v>750</v>
      </c>
    </row>
    <row r="20" spans="1:30" x14ac:dyDescent="0.25">
      <c r="A20">
        <v>8</v>
      </c>
      <c r="B20" s="48" t="s">
        <v>614</v>
      </c>
      <c r="C20" t="s">
        <v>615</v>
      </c>
      <c r="D20" t="s">
        <v>616</v>
      </c>
      <c r="E20">
        <v>1.22</v>
      </c>
      <c r="F20" s="28" t="s">
        <v>617</v>
      </c>
      <c r="G20" s="28" t="s">
        <v>618</v>
      </c>
      <c r="H20" s="29"/>
      <c r="I20" t="s">
        <v>35</v>
      </c>
      <c r="J20" s="30">
        <v>525000</v>
      </c>
      <c r="K20" s="72"/>
      <c r="M20" s="74"/>
      <c r="N20" s="73"/>
      <c r="O20" s="73"/>
      <c r="P20" s="73"/>
      <c r="Q20" s="73"/>
      <c r="R20" s="73"/>
      <c r="S20" s="73"/>
      <c r="T20" s="73"/>
      <c r="U20" s="73"/>
      <c r="V20" s="73"/>
      <c r="W20" s="33"/>
      <c r="X20" s="33"/>
      <c r="Y20" s="33"/>
      <c r="Z20" s="33"/>
      <c r="AB20" s="33"/>
      <c r="AC20" s="33"/>
      <c r="AD20" s="33" t="s">
        <v>619</v>
      </c>
    </row>
    <row r="21" spans="1:30" x14ac:dyDescent="0.25">
      <c r="A21">
        <v>8</v>
      </c>
      <c r="B21" s="48" t="s">
        <v>614</v>
      </c>
      <c r="C21" t="s">
        <v>634</v>
      </c>
      <c r="D21" t="s">
        <v>616</v>
      </c>
      <c r="E21">
        <v>3.64</v>
      </c>
      <c r="F21" s="28" t="s">
        <v>635</v>
      </c>
      <c r="G21" s="28" t="s">
        <v>636</v>
      </c>
      <c r="H21" s="29"/>
      <c r="I21" t="s">
        <v>35</v>
      </c>
      <c r="J21" s="30">
        <v>650000</v>
      </c>
      <c r="K21" s="72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33"/>
      <c r="X21" s="33"/>
      <c r="Y21" s="33"/>
      <c r="Z21" s="33"/>
      <c r="AB21" s="33"/>
      <c r="AC21" s="33"/>
      <c r="AD21" s="33" t="s">
        <v>637</v>
      </c>
    </row>
    <row r="22" spans="1:30" x14ac:dyDescent="0.25">
      <c r="A22">
        <v>8</v>
      </c>
      <c r="B22" s="48" t="s">
        <v>614</v>
      </c>
      <c r="C22" t="s">
        <v>691</v>
      </c>
      <c r="D22" t="s">
        <v>616</v>
      </c>
      <c r="E22">
        <v>2.36</v>
      </c>
      <c r="F22" s="28" t="s">
        <v>692</v>
      </c>
      <c r="G22" s="28" t="s">
        <v>693</v>
      </c>
      <c r="H22" s="29"/>
      <c r="I22" t="s">
        <v>35</v>
      </c>
      <c r="J22" s="30">
        <v>200000</v>
      </c>
      <c r="K22" s="72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33"/>
      <c r="X22" s="33"/>
      <c r="Y22" s="33"/>
      <c r="Z22" s="33"/>
      <c r="AB22" s="33"/>
      <c r="AC22" s="33"/>
      <c r="AD22" s="33" t="s">
        <v>694</v>
      </c>
    </row>
    <row r="23" spans="1:30" x14ac:dyDescent="0.25">
      <c r="A23">
        <v>8</v>
      </c>
      <c r="B23" s="48" t="s">
        <v>614</v>
      </c>
      <c r="C23" t="s">
        <v>187</v>
      </c>
      <c r="D23" t="s">
        <v>616</v>
      </c>
      <c r="E23">
        <v>3.65</v>
      </c>
      <c r="F23" s="28" t="s">
        <v>695</v>
      </c>
      <c r="G23" s="28" t="s">
        <v>696</v>
      </c>
      <c r="H23" s="29"/>
      <c r="I23" t="s">
        <v>35</v>
      </c>
      <c r="J23" s="30">
        <v>750000</v>
      </c>
      <c r="K23" s="72"/>
      <c r="M23" s="74"/>
      <c r="N23" s="73"/>
      <c r="O23" s="73"/>
      <c r="P23" s="73"/>
      <c r="Q23" s="73"/>
      <c r="R23" s="73"/>
      <c r="S23" s="73"/>
      <c r="T23" s="73"/>
      <c r="U23" s="73"/>
      <c r="V23" s="73"/>
      <c r="W23" s="33"/>
      <c r="X23" s="33"/>
      <c r="Y23" s="33"/>
      <c r="Z23" s="33"/>
      <c r="AB23" s="33"/>
      <c r="AC23" s="33"/>
      <c r="AD23" s="33" t="s">
        <v>697</v>
      </c>
    </row>
    <row r="24" spans="1:30" x14ac:dyDescent="0.25">
      <c r="A24">
        <v>8</v>
      </c>
      <c r="B24" s="48" t="s">
        <v>614</v>
      </c>
      <c r="C24" t="s">
        <v>698</v>
      </c>
      <c r="D24" t="s">
        <v>616</v>
      </c>
      <c r="E24">
        <v>3.31</v>
      </c>
      <c r="F24" s="35" t="s">
        <v>699</v>
      </c>
      <c r="G24" s="28" t="s">
        <v>696</v>
      </c>
      <c r="H24" s="29"/>
      <c r="I24" t="s">
        <v>35</v>
      </c>
      <c r="J24" s="30" t="s">
        <v>648</v>
      </c>
      <c r="K24" s="72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33"/>
      <c r="X24" s="33"/>
      <c r="Y24" s="33"/>
      <c r="Z24" s="33"/>
      <c r="AB24" s="33"/>
      <c r="AC24" s="33"/>
      <c r="AD24" s="33" t="s">
        <v>700</v>
      </c>
    </row>
    <row r="25" spans="1:30" x14ac:dyDescent="0.25">
      <c r="A25">
        <v>8</v>
      </c>
      <c r="B25" s="48" t="s">
        <v>614</v>
      </c>
      <c r="C25" t="s">
        <v>701</v>
      </c>
      <c r="D25" t="s">
        <v>616</v>
      </c>
      <c r="E25">
        <v>1.27</v>
      </c>
      <c r="F25" s="35" t="s">
        <v>702</v>
      </c>
      <c r="G25" s="28" t="s">
        <v>696</v>
      </c>
      <c r="H25" s="29"/>
      <c r="I25" t="s">
        <v>35</v>
      </c>
      <c r="J25" s="30" t="s">
        <v>648</v>
      </c>
      <c r="K25" s="72"/>
      <c r="M25" s="74"/>
      <c r="N25" s="73"/>
      <c r="O25" s="73"/>
      <c r="P25" s="73"/>
      <c r="Q25" s="73"/>
      <c r="R25" s="73"/>
      <c r="S25" s="73"/>
      <c r="T25" s="73"/>
      <c r="U25" s="73"/>
      <c r="V25" s="73"/>
      <c r="W25" s="33"/>
      <c r="X25" s="33"/>
      <c r="Y25" s="33"/>
      <c r="Z25" s="33"/>
      <c r="AB25" s="33"/>
      <c r="AC25" s="33"/>
      <c r="AD25" s="33" t="s">
        <v>703</v>
      </c>
    </row>
    <row r="26" spans="1:30" x14ac:dyDescent="0.25">
      <c r="A26">
        <v>8</v>
      </c>
      <c r="B26" s="48" t="s">
        <v>614</v>
      </c>
      <c r="C26" t="s">
        <v>206</v>
      </c>
      <c r="D26" t="s">
        <v>616</v>
      </c>
      <c r="E26">
        <v>1.57</v>
      </c>
      <c r="F26" s="35" t="s">
        <v>704</v>
      </c>
      <c r="G26" s="28" t="s">
        <v>696</v>
      </c>
      <c r="H26" s="29"/>
      <c r="I26" t="s">
        <v>35</v>
      </c>
      <c r="J26" s="30" t="s">
        <v>648</v>
      </c>
      <c r="K26" s="72"/>
      <c r="M26" s="74"/>
      <c r="N26" s="73"/>
      <c r="O26" s="73"/>
      <c r="P26" s="73"/>
      <c r="Q26" s="73"/>
      <c r="R26" s="73"/>
      <c r="S26" s="73"/>
      <c r="T26" s="73"/>
      <c r="U26" s="73"/>
      <c r="V26" s="73"/>
      <c r="W26" s="33"/>
      <c r="X26" s="33"/>
      <c r="Y26" s="33"/>
      <c r="Z26" s="33"/>
      <c r="AB26" s="33"/>
      <c r="AC26" s="33"/>
      <c r="AD26" s="33" t="s">
        <v>705</v>
      </c>
    </row>
    <row r="27" spans="1:30" s="34" customFormat="1" x14ac:dyDescent="0.25">
      <c r="A27">
        <v>8</v>
      </c>
      <c r="B27" s="48" t="s">
        <v>614</v>
      </c>
      <c r="C27" t="s">
        <v>706</v>
      </c>
      <c r="D27" t="s">
        <v>616</v>
      </c>
      <c r="E27">
        <v>1.93</v>
      </c>
      <c r="F27" s="28" t="s">
        <v>707</v>
      </c>
      <c r="G27" s="28" t="s">
        <v>708</v>
      </c>
      <c r="H27" s="29"/>
      <c r="I27" t="s">
        <v>35</v>
      </c>
      <c r="J27" s="30">
        <v>175000</v>
      </c>
      <c r="K27" s="72"/>
      <c r="L27"/>
      <c r="M27" s="74"/>
      <c r="N27" s="73"/>
      <c r="O27" s="73"/>
      <c r="P27" s="73"/>
      <c r="Q27" s="73"/>
      <c r="R27" s="73"/>
      <c r="S27" s="73"/>
      <c r="T27" s="73"/>
      <c r="U27" s="73"/>
      <c r="V27" s="73"/>
      <c r="W27" s="33"/>
      <c r="X27" s="33"/>
      <c r="Y27" s="33"/>
      <c r="Z27" s="33"/>
      <c r="AA27"/>
      <c r="AB27" s="33"/>
      <c r="AC27" s="33"/>
      <c r="AD27" s="33" t="s">
        <v>709</v>
      </c>
    </row>
    <row r="28" spans="1:30" x14ac:dyDescent="0.25">
      <c r="A28">
        <v>8</v>
      </c>
      <c r="B28" s="48" t="s">
        <v>614</v>
      </c>
      <c r="C28" t="s">
        <v>710</v>
      </c>
      <c r="D28" t="s">
        <v>616</v>
      </c>
      <c r="E28">
        <v>3.11</v>
      </c>
      <c r="F28" s="28" t="s">
        <v>711</v>
      </c>
      <c r="G28" s="28" t="s">
        <v>712</v>
      </c>
      <c r="H28" s="29"/>
      <c r="I28" t="s">
        <v>35</v>
      </c>
      <c r="J28" s="30">
        <v>335000</v>
      </c>
      <c r="K28" s="72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33"/>
      <c r="X28" s="33"/>
      <c r="Y28" s="33"/>
      <c r="Z28" s="33"/>
      <c r="AB28" s="33"/>
      <c r="AC28" s="33"/>
      <c r="AD28" s="33" t="s">
        <v>713</v>
      </c>
    </row>
    <row r="29" spans="1:30" x14ac:dyDescent="0.25">
      <c r="A29">
        <v>8</v>
      </c>
      <c r="B29" s="48" t="s">
        <v>614</v>
      </c>
      <c r="C29" t="s">
        <v>720</v>
      </c>
      <c r="D29" t="s">
        <v>616</v>
      </c>
      <c r="E29">
        <v>1.1000000000000001</v>
      </c>
      <c r="F29" s="28" t="s">
        <v>721</v>
      </c>
      <c r="G29" s="28" t="s">
        <v>722</v>
      </c>
      <c r="H29" s="29"/>
      <c r="I29" t="s">
        <v>35</v>
      </c>
      <c r="J29" s="30">
        <v>160000</v>
      </c>
      <c r="K29" s="72"/>
      <c r="M29" s="74"/>
      <c r="N29" s="73"/>
      <c r="O29" s="73"/>
      <c r="P29" s="73"/>
      <c r="Q29" s="73"/>
      <c r="R29" s="73"/>
      <c r="S29" s="73"/>
      <c r="T29" s="73"/>
      <c r="U29" s="73"/>
      <c r="V29" s="73"/>
      <c r="W29" s="33"/>
      <c r="X29" s="33"/>
      <c r="Y29" s="33"/>
      <c r="Z29" s="33"/>
      <c r="AB29" s="33"/>
      <c r="AC29" s="33"/>
      <c r="AD29" s="33" t="s">
        <v>723</v>
      </c>
    </row>
    <row r="30" spans="1:30" x14ac:dyDescent="0.25">
      <c r="A30">
        <v>8</v>
      </c>
      <c r="B30" s="48" t="s">
        <v>614</v>
      </c>
      <c r="C30" t="s">
        <v>728</v>
      </c>
      <c r="D30" t="s">
        <v>616</v>
      </c>
      <c r="E30">
        <v>4</v>
      </c>
      <c r="F30" s="28" t="s">
        <v>729</v>
      </c>
      <c r="G30" s="28" t="s">
        <v>730</v>
      </c>
      <c r="H30" s="29"/>
      <c r="I30" t="s">
        <v>35</v>
      </c>
      <c r="J30" s="30">
        <v>840000</v>
      </c>
      <c r="K30" s="72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33"/>
      <c r="X30" s="33"/>
      <c r="Y30" s="33"/>
      <c r="Z30" s="33"/>
      <c r="AB30" s="33"/>
      <c r="AC30" s="33"/>
      <c r="AD30" s="33" t="s">
        <v>731</v>
      </c>
    </row>
    <row r="31" spans="1:30" x14ac:dyDescent="0.25">
      <c r="A31">
        <v>8</v>
      </c>
      <c r="B31" s="48" t="s">
        <v>614</v>
      </c>
      <c r="C31" t="s">
        <v>732</v>
      </c>
      <c r="D31" t="s">
        <v>616</v>
      </c>
      <c r="E31">
        <v>2.13</v>
      </c>
      <c r="F31" s="35" t="s">
        <v>733</v>
      </c>
      <c r="G31" s="28" t="s">
        <v>730</v>
      </c>
      <c r="H31" s="29"/>
      <c r="I31" t="s">
        <v>35</v>
      </c>
      <c r="J31" s="30">
        <v>0</v>
      </c>
      <c r="K31" s="72"/>
      <c r="M31" s="74"/>
      <c r="N31" s="73"/>
      <c r="O31" s="73"/>
      <c r="P31" s="73"/>
      <c r="Q31" s="73"/>
      <c r="R31" s="73"/>
      <c r="S31" s="73"/>
      <c r="T31" s="73"/>
      <c r="U31" s="73"/>
      <c r="V31" s="73"/>
      <c r="W31" s="33"/>
      <c r="X31" s="33"/>
      <c r="Y31" s="33"/>
      <c r="Z31" s="33"/>
      <c r="AB31" s="33"/>
      <c r="AC31" s="33"/>
      <c r="AD31" s="33" t="s">
        <v>734</v>
      </c>
    </row>
    <row r="32" spans="1:30" x14ac:dyDescent="0.25">
      <c r="A32">
        <v>8</v>
      </c>
      <c r="B32" s="48" t="s">
        <v>624</v>
      </c>
      <c r="C32" t="s">
        <v>625</v>
      </c>
      <c r="D32" t="s">
        <v>616</v>
      </c>
      <c r="E32">
        <v>2.44</v>
      </c>
      <c r="F32" s="28" t="s">
        <v>626</v>
      </c>
      <c r="G32" s="28" t="s">
        <v>627</v>
      </c>
      <c r="H32" s="29"/>
      <c r="I32" t="s">
        <v>35</v>
      </c>
      <c r="J32" s="30">
        <v>420000</v>
      </c>
      <c r="K32" s="7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33"/>
      <c r="X32" s="33"/>
      <c r="Y32" s="33"/>
      <c r="Z32" s="33"/>
      <c r="AB32" s="33"/>
      <c r="AC32" s="33"/>
      <c r="AD32" s="33" t="s">
        <v>628</v>
      </c>
    </row>
    <row r="33" spans="1:30" x14ac:dyDescent="0.25">
      <c r="A33">
        <v>8</v>
      </c>
      <c r="B33" s="48" t="s">
        <v>624</v>
      </c>
      <c r="C33" t="s">
        <v>672</v>
      </c>
      <c r="D33" t="s">
        <v>616</v>
      </c>
      <c r="E33">
        <v>2.3199999999999998</v>
      </c>
      <c r="F33" s="28" t="s">
        <v>673</v>
      </c>
      <c r="G33" s="28" t="s">
        <v>674</v>
      </c>
      <c r="H33" s="29"/>
      <c r="I33" t="s">
        <v>35</v>
      </c>
      <c r="J33" s="30">
        <v>850000</v>
      </c>
      <c r="K33" s="72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33"/>
      <c r="X33" s="33"/>
      <c r="Y33" s="33"/>
      <c r="Z33" s="33"/>
      <c r="AB33" s="33"/>
      <c r="AC33" s="33"/>
      <c r="AD33" s="33" t="s">
        <v>675</v>
      </c>
    </row>
    <row r="34" spans="1:30" x14ac:dyDescent="0.25">
      <c r="A34">
        <v>8</v>
      </c>
      <c r="B34" s="48" t="s">
        <v>624</v>
      </c>
      <c r="C34" t="s">
        <v>676</v>
      </c>
      <c r="D34" t="s">
        <v>616</v>
      </c>
      <c r="E34">
        <v>2.46</v>
      </c>
      <c r="F34" s="35" t="s">
        <v>677</v>
      </c>
      <c r="G34" s="28" t="s">
        <v>674</v>
      </c>
      <c r="H34" s="29"/>
      <c r="I34" t="s">
        <v>35</v>
      </c>
      <c r="J34" s="30" t="s">
        <v>648</v>
      </c>
      <c r="K34" s="72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33"/>
      <c r="X34" s="33"/>
      <c r="Y34" s="33"/>
      <c r="Z34" s="33"/>
      <c r="AB34" s="33"/>
      <c r="AC34" s="33"/>
      <c r="AD34" s="33" t="s">
        <v>678</v>
      </c>
    </row>
    <row r="35" spans="1:30" x14ac:dyDescent="0.25">
      <c r="A35">
        <v>8</v>
      </c>
      <c r="B35" s="48" t="s">
        <v>624</v>
      </c>
      <c r="C35" t="s">
        <v>679</v>
      </c>
      <c r="D35" t="s">
        <v>616</v>
      </c>
      <c r="E35">
        <v>0.83</v>
      </c>
      <c r="F35" s="35" t="s">
        <v>680</v>
      </c>
      <c r="G35" s="28" t="s">
        <v>674</v>
      </c>
      <c r="H35" s="29"/>
      <c r="I35" t="s">
        <v>35</v>
      </c>
      <c r="J35" s="30" t="s">
        <v>648</v>
      </c>
      <c r="K35" s="72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33"/>
      <c r="X35" s="33"/>
      <c r="Y35" s="33"/>
      <c r="Z35" s="33"/>
      <c r="AB35" s="33"/>
      <c r="AC35" s="33"/>
      <c r="AD35" s="33" t="s">
        <v>678</v>
      </c>
    </row>
    <row r="36" spans="1:30" x14ac:dyDescent="0.25">
      <c r="A36">
        <v>8</v>
      </c>
      <c r="B36" s="48" t="s">
        <v>624</v>
      </c>
      <c r="C36" t="s">
        <v>681</v>
      </c>
      <c r="D36" t="s">
        <v>616</v>
      </c>
      <c r="E36" s="59">
        <v>0.12</v>
      </c>
      <c r="F36" s="35" t="s">
        <v>682</v>
      </c>
      <c r="G36" s="28" t="s">
        <v>674</v>
      </c>
      <c r="H36" s="29"/>
      <c r="I36" t="s">
        <v>35</v>
      </c>
      <c r="J36" s="30" t="s">
        <v>648</v>
      </c>
      <c r="K36" s="72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33"/>
      <c r="X36" s="33"/>
      <c r="Y36" s="33"/>
      <c r="Z36" s="33"/>
      <c r="AB36" s="33"/>
      <c r="AC36" s="33"/>
      <c r="AD36" s="33" t="s">
        <v>678</v>
      </c>
    </row>
    <row r="37" spans="1:30" x14ac:dyDescent="0.25">
      <c r="A37">
        <v>8</v>
      </c>
      <c r="B37" s="48" t="s">
        <v>624</v>
      </c>
      <c r="C37" t="s">
        <v>683</v>
      </c>
      <c r="D37" t="s">
        <v>616</v>
      </c>
      <c r="E37">
        <v>0.16</v>
      </c>
      <c r="F37" s="35" t="s">
        <v>684</v>
      </c>
      <c r="G37" s="28" t="s">
        <v>674</v>
      </c>
      <c r="H37" s="29"/>
      <c r="I37" t="s">
        <v>35</v>
      </c>
      <c r="J37" s="30" t="s">
        <v>648</v>
      </c>
      <c r="K37" s="72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33"/>
      <c r="X37" s="33"/>
      <c r="Y37" s="33"/>
      <c r="Z37" s="33"/>
      <c r="AB37" s="33"/>
      <c r="AC37" s="33"/>
      <c r="AD37" s="33" t="s">
        <v>678</v>
      </c>
    </row>
    <row r="38" spans="1:30" x14ac:dyDescent="0.25">
      <c r="A38">
        <v>8</v>
      </c>
      <c r="B38" s="48" t="s">
        <v>624</v>
      </c>
      <c r="C38" t="s">
        <v>685</v>
      </c>
      <c r="D38" t="s">
        <v>616</v>
      </c>
      <c r="E38">
        <v>0.38</v>
      </c>
      <c r="F38" s="35" t="s">
        <v>686</v>
      </c>
      <c r="G38" s="28" t="s">
        <v>674</v>
      </c>
      <c r="H38" s="29"/>
      <c r="I38" t="s">
        <v>35</v>
      </c>
      <c r="J38" s="30" t="s">
        <v>648</v>
      </c>
      <c r="K38" s="72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33"/>
      <c r="X38" s="33"/>
      <c r="Y38" s="33"/>
      <c r="Z38" s="33"/>
      <c r="AB38" s="33"/>
      <c r="AC38" s="33"/>
      <c r="AD38" s="33" t="s">
        <v>678</v>
      </c>
    </row>
    <row r="39" spans="1:30" x14ac:dyDescent="0.25">
      <c r="A39">
        <v>8</v>
      </c>
      <c r="B39" s="48" t="s">
        <v>624</v>
      </c>
      <c r="C39" t="s">
        <v>687</v>
      </c>
      <c r="D39" t="s">
        <v>616</v>
      </c>
      <c r="E39">
        <v>0.26</v>
      </c>
      <c r="F39" s="35" t="s">
        <v>688</v>
      </c>
      <c r="G39" s="28" t="s">
        <v>674</v>
      </c>
      <c r="H39" s="29"/>
      <c r="I39" t="s">
        <v>35</v>
      </c>
      <c r="J39" s="30" t="s">
        <v>648</v>
      </c>
      <c r="K39" s="72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33"/>
      <c r="X39" s="33"/>
      <c r="Y39" s="33"/>
      <c r="Z39" s="33"/>
      <c r="AB39" s="33"/>
      <c r="AC39" s="33"/>
      <c r="AD39" s="33" t="s">
        <v>678</v>
      </c>
    </row>
    <row r="40" spans="1:30" x14ac:dyDescent="0.25">
      <c r="A40">
        <v>8</v>
      </c>
      <c r="B40" s="48" t="s">
        <v>624</v>
      </c>
      <c r="C40" t="s">
        <v>689</v>
      </c>
      <c r="D40" t="s">
        <v>616</v>
      </c>
      <c r="E40">
        <v>0.83</v>
      </c>
      <c r="F40" s="35" t="s">
        <v>690</v>
      </c>
      <c r="G40" s="28" t="s">
        <v>674</v>
      </c>
      <c r="H40" s="29"/>
      <c r="I40" t="s">
        <v>35</v>
      </c>
      <c r="J40" s="30" t="s">
        <v>648</v>
      </c>
      <c r="K40" s="72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33"/>
      <c r="X40" s="33"/>
      <c r="Y40" s="33"/>
      <c r="Z40" s="33"/>
      <c r="AB40" s="33"/>
      <c r="AC40" s="33"/>
      <c r="AD40" s="33" t="s">
        <v>678</v>
      </c>
    </row>
    <row r="41" spans="1:30" x14ac:dyDescent="0.25">
      <c r="A41">
        <v>8</v>
      </c>
      <c r="B41" s="48" t="s">
        <v>624</v>
      </c>
      <c r="C41" t="s">
        <v>724</v>
      </c>
      <c r="D41" t="s">
        <v>616</v>
      </c>
      <c r="E41">
        <v>2.92</v>
      </c>
      <c r="F41" s="28" t="s">
        <v>725</v>
      </c>
      <c r="G41" s="28" t="s">
        <v>726</v>
      </c>
      <c r="H41" s="29"/>
      <c r="I41" t="s">
        <v>35</v>
      </c>
      <c r="J41" s="30">
        <v>250000</v>
      </c>
      <c r="K41" s="72"/>
      <c r="M41" s="74"/>
      <c r="N41" s="73"/>
      <c r="O41" s="73"/>
      <c r="P41" s="73"/>
      <c r="Q41" s="73"/>
      <c r="R41" s="73"/>
      <c r="S41" s="73"/>
      <c r="T41" s="73"/>
      <c r="U41" s="73"/>
      <c r="V41" s="73"/>
      <c r="W41" s="33"/>
      <c r="X41" s="33"/>
      <c r="Y41" s="33"/>
      <c r="Z41" s="33"/>
      <c r="AB41" s="33"/>
      <c r="AC41" s="33"/>
      <c r="AD41" s="33" t="s">
        <v>727</v>
      </c>
    </row>
    <row r="42" spans="1:30" ht="15.75" x14ac:dyDescent="0.25">
      <c r="A42">
        <v>8</v>
      </c>
      <c r="B42" s="48" t="s">
        <v>624</v>
      </c>
      <c r="C42" t="s">
        <v>735</v>
      </c>
      <c r="D42" s="36" t="s">
        <v>616</v>
      </c>
      <c r="E42">
        <v>1.54</v>
      </c>
      <c r="F42" s="28" t="s">
        <v>736</v>
      </c>
      <c r="G42" s="37" t="s">
        <v>737</v>
      </c>
      <c r="H42" s="29"/>
      <c r="I42" t="s">
        <v>35</v>
      </c>
      <c r="J42" s="30">
        <v>300000</v>
      </c>
      <c r="K42" s="72"/>
      <c r="M42" s="74"/>
      <c r="N42" s="60"/>
      <c r="O42" s="73"/>
      <c r="P42" s="73"/>
      <c r="Q42" s="73"/>
      <c r="R42" s="73"/>
      <c r="S42" s="73"/>
      <c r="T42" s="73"/>
      <c r="U42" s="73"/>
      <c r="V42" s="73"/>
      <c r="W42" s="33"/>
      <c r="X42" s="33"/>
      <c r="Y42" s="33"/>
      <c r="Z42" s="33"/>
      <c r="AB42" s="33"/>
      <c r="AC42" s="33"/>
      <c r="AD42" s="33" t="s">
        <v>738</v>
      </c>
    </row>
    <row r="43" spans="1:30" x14ac:dyDescent="0.25">
      <c r="A43">
        <v>8</v>
      </c>
      <c r="B43" s="48" t="s">
        <v>624</v>
      </c>
      <c r="C43" t="s">
        <v>710</v>
      </c>
      <c r="D43" t="s">
        <v>616</v>
      </c>
      <c r="E43">
        <v>2.15</v>
      </c>
      <c r="F43" s="28" t="s">
        <v>739</v>
      </c>
      <c r="G43" s="28" t="s">
        <v>740</v>
      </c>
      <c r="H43" s="29"/>
      <c r="I43" t="s">
        <v>35</v>
      </c>
      <c r="J43" s="30">
        <v>175000</v>
      </c>
      <c r="K43" s="72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33"/>
      <c r="X43" s="33"/>
      <c r="Y43" s="33"/>
      <c r="Z43" s="33"/>
      <c r="AB43" s="33"/>
      <c r="AC43" s="33"/>
      <c r="AD43" s="33" t="s">
        <v>741</v>
      </c>
    </row>
    <row r="44" spans="1:30" ht="15.75" x14ac:dyDescent="0.25">
      <c r="A44" s="87"/>
      <c r="B44" s="88"/>
      <c r="C44" s="87"/>
      <c r="D44" s="89"/>
      <c r="E44" s="90">
        <f>SUM(E2:E43)</f>
        <v>93.46</v>
      </c>
      <c r="F44" s="77"/>
      <c r="G44" s="78"/>
      <c r="H44" s="91"/>
      <c r="I44" s="87"/>
      <c r="J44" s="92"/>
      <c r="K44" s="93"/>
      <c r="L44" s="87"/>
      <c r="M44" s="82"/>
      <c r="N44" s="94"/>
      <c r="O44" s="94"/>
      <c r="P44" s="94"/>
      <c r="Q44" s="94"/>
      <c r="R44" s="94"/>
      <c r="S44" s="94"/>
      <c r="T44" s="94"/>
      <c r="U44" s="94"/>
      <c r="V44" s="94"/>
      <c r="W44" s="95"/>
      <c r="X44" s="95"/>
      <c r="Y44" s="95"/>
      <c r="Z44" s="95"/>
      <c r="AA44" s="87"/>
      <c r="AB44" s="95"/>
      <c r="AC44" s="95"/>
      <c r="AD44" s="95"/>
    </row>
  </sheetData>
  <pageMargins left="0.7" right="0.7" top="0.75" bottom="0.75" header="0.3" footer="0.3"/>
  <pageSetup scale="82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93AE8B9128E449A9F6993EAB25917" ma:contentTypeVersion="9" ma:contentTypeDescription="Create a new document." ma:contentTypeScope="" ma:versionID="11384f24c243c224d647e1293391c627">
  <xsd:schema xmlns:xsd="http://www.w3.org/2001/XMLSchema" xmlns:xs="http://www.w3.org/2001/XMLSchema" xmlns:p="http://schemas.microsoft.com/office/2006/metadata/properties" xmlns:ns1="http://schemas.microsoft.com/sharepoint/v3" xmlns:ns2="e87d405a-4759-43f8-848c-21ef0bd2b117" targetNamespace="http://schemas.microsoft.com/office/2006/metadata/properties" ma:root="true" ma:fieldsID="384e4ff37da8bda16b9f3b204a488d31" ns1:_="" ns2:_="">
    <xsd:import namespace="http://schemas.microsoft.com/sharepoint/v3"/>
    <xsd:import namespace="e87d405a-4759-43f8-848c-21ef0bd2b117"/>
    <xsd:element name="properties">
      <xsd:complexType>
        <xsd:sequence>
          <xsd:element name="documentManagement">
            <xsd:complexType>
              <xsd:all>
                <xsd:element ref="ns2:showonfrontpage" minOccurs="0"/>
                <xsd:element ref="ns2:WhatsNew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4" nillable="true" ma:displayName="showonfrontpage" ma:default="0" ma:internalName="showonfrontpage" ma:readOnly="false">
      <xsd:simpleType>
        <xsd:restriction base="dms:Boolean"/>
      </xsd:simpleType>
    </xsd:element>
    <xsd:element name="WhatsNew" ma:index="5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wonfrontpage xmlns="e87d405a-4759-43f8-848c-21ef0bd2b117">false</showonfrontpage>
    <WhatsNew xmlns="e87d405a-4759-43f8-848c-21ef0bd2b117">false</WhatsNew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B89622-17A6-4C66-969A-9E96B38C743A}"/>
</file>

<file path=customXml/itemProps2.xml><?xml version="1.0" encoding="utf-8"?>
<ds:datastoreItem xmlns:ds="http://schemas.openxmlformats.org/officeDocument/2006/customXml" ds:itemID="{06D8B95B-991A-43D3-8C7B-7048EB608F74}"/>
</file>

<file path=customXml/itemProps3.xml><?xml version="1.0" encoding="utf-8"?>
<ds:datastoreItem xmlns:ds="http://schemas.openxmlformats.org/officeDocument/2006/customXml" ds:itemID="{25E9E7C0-1C2E-4A1F-8890-B7065DF038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Calculations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Merritt, Jonathan M</dc:creator>
  <cp:lastModifiedBy>Oxley, Michelle L</cp:lastModifiedBy>
  <cp:lastPrinted>2024-05-21T11:37:39Z</cp:lastPrinted>
  <dcterms:created xsi:type="dcterms:W3CDTF">2024-05-17T16:23:39Z</dcterms:created>
  <dcterms:modified xsi:type="dcterms:W3CDTF">2024-06-03T19:07:07Z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0x010100F5F93AE8B9128E449A9F6993EAB25917</vt:lpwstr>
  </property>
</Properties>
</file>