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ne Drive\OneDrive - State of West Virginia\Asphalt State Wide Stuff Specs-SPs-MPs-Forms\HMA Forms\T400 Series\"/>
    </mc:Choice>
  </mc:AlternateContent>
  <xr:revisionPtr revIDLastSave="981" documentId="8_{B9EE3F87-A5DD-48EF-B745-63FBC13131B7}" xr6:coauthVersionLast="40" xr6:coauthVersionMax="41" xr10:uidLastSave="{F6F4C60A-28E4-41BD-988A-2D9F996EFAA6}"/>
  <bookViews>
    <workbookView xWindow="11730" yWindow="4680" windowWidth="9870" windowHeight="8820" xr2:uid="{43EB5772-13DD-4607-A5B5-BD593045F754}"/>
  </bookViews>
  <sheets>
    <sheet name="T401 - Lot-By-Lot" sheetId="2" r:id="rId1"/>
  </sheets>
  <definedNames>
    <definedName name="_xlnm.Print_Area" localSheetId="0">'T401 - Lot-By-Lot'!$A$1:$L$50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2" l="1"/>
  <c r="C28" i="2" l="1"/>
  <c r="K28" i="2"/>
  <c r="I28" i="2"/>
  <c r="G28" i="2"/>
  <c r="E28" i="2"/>
  <c r="J11" i="2"/>
  <c r="L26" i="2"/>
  <c r="K26" i="2"/>
  <c r="J26" i="2"/>
  <c r="I26" i="2"/>
  <c r="H26" i="2"/>
  <c r="G26" i="2"/>
  <c r="F26" i="2"/>
  <c r="E26" i="2"/>
  <c r="C26" i="2"/>
  <c r="E29" i="2"/>
  <c r="E30" i="2"/>
  <c r="E49" i="2" s="1"/>
  <c r="G29" i="2"/>
  <c r="G30" i="2" s="1"/>
  <c r="H29" i="2"/>
  <c r="H30" i="2"/>
  <c r="H49" i="2" s="1"/>
  <c r="C29" i="2"/>
  <c r="C30" i="2" s="1"/>
  <c r="C49" i="2" s="1"/>
  <c r="K29" i="2"/>
  <c r="K30" i="2"/>
  <c r="K49" i="2" s="1"/>
  <c r="I29" i="2"/>
  <c r="I30" i="2" s="1"/>
  <c r="J29" i="2"/>
  <c r="J30" i="2"/>
  <c r="J31" i="2" s="1"/>
  <c r="J32" i="2" s="1"/>
  <c r="D29" i="2"/>
  <c r="D30" i="2" s="1"/>
  <c r="L29" i="2"/>
  <c r="L30" i="2"/>
  <c r="L31" i="2" s="1"/>
  <c r="L32" i="2" s="1"/>
  <c r="F29" i="2"/>
  <c r="F30" i="2"/>
  <c r="F31" i="2" s="1"/>
  <c r="F32" i="2" s="1"/>
  <c r="F49" i="2"/>
  <c r="K31" i="2"/>
  <c r="K32" i="2" s="1"/>
  <c r="H31" i="2"/>
  <c r="H32" i="2" s="1"/>
  <c r="I31" i="2" l="1"/>
  <c r="I32" i="2" s="1"/>
  <c r="I49" i="2"/>
  <c r="G49" i="2"/>
  <c r="G31" i="2"/>
  <c r="G32" i="2" s="1"/>
  <c r="E31" i="2"/>
  <c r="E32" i="2" s="1"/>
  <c r="L49" i="2"/>
  <c r="C31" i="2"/>
  <c r="C32" i="2" s="1"/>
  <c r="D49" i="2"/>
  <c r="D31" i="2"/>
  <c r="J49" i="2"/>
  <c r="D32" i="2"/>
</calcChain>
</file>

<file path=xl/sharedStrings.xml><?xml version="1.0" encoding="utf-8"?>
<sst xmlns="http://schemas.openxmlformats.org/spreadsheetml/2006/main" count="61" uniqueCount="56">
  <si>
    <t>Gauge Number :</t>
  </si>
  <si>
    <t>10 Randomly selected Tests within the first 1,500 Feet of the Project or after a change in the surface.</t>
  </si>
  <si>
    <t>Average Existing Density :  ( A )</t>
  </si>
  <si>
    <t>A1</t>
  </si>
  <si>
    <t>J1</t>
  </si>
  <si>
    <t>A2</t>
  </si>
  <si>
    <t>J2</t>
  </si>
  <si>
    <t>4 Inches</t>
  </si>
  <si>
    <t>1 1/2"</t>
  </si>
  <si>
    <t>1 3/4"</t>
  </si>
  <si>
    <t>2"</t>
  </si>
  <si>
    <t>2 1/4"</t>
  </si>
  <si>
    <t>2 1/2"</t>
  </si>
  <si>
    <t>2 3/4"</t>
  </si>
  <si>
    <t>3"</t>
  </si>
  <si>
    <t>3 1/4"</t>
  </si>
  <si>
    <t>Lab Number:</t>
  </si>
  <si>
    <t>District &amp; County:</t>
  </si>
  <si>
    <t xml:space="preserve">Thin Lift Correction :  </t>
  </si>
  <si>
    <t>Site:</t>
  </si>
  <si>
    <t xml:space="preserve">Beginning Station: </t>
  </si>
  <si>
    <t>Ending Station:</t>
  </si>
  <si>
    <t>Station:</t>
  </si>
  <si>
    <t>Offset:</t>
  </si>
  <si>
    <t>Target Density:</t>
  </si>
  <si>
    <t xml:space="preserve"> T400 Number:</t>
  </si>
  <si>
    <t>Item Number:</t>
  </si>
  <si>
    <t>Plant Source Code:</t>
  </si>
  <si>
    <t>Manu Std Count :</t>
  </si>
  <si>
    <t>Density Std Count :</t>
  </si>
  <si>
    <t>Beginning Station:</t>
  </si>
  <si>
    <t>Paving Width (Feet):</t>
  </si>
  <si>
    <t>Lot Number:</t>
  </si>
  <si>
    <t>Offset (Rt or Lt of CL):</t>
  </si>
  <si>
    <t>"k" Value ( k ) Note2</t>
  </si>
  <si>
    <t>New Asphalt Overlay Thickness</t>
  </si>
  <si>
    <t>Troxler (3430/3440) "K" values</t>
  </si>
  <si>
    <t>Joint Pay Adjustment</t>
  </si>
  <si>
    <t>Mat Density % Pay</t>
  </si>
  <si>
    <t>% Relative Density</t>
  </si>
  <si>
    <t>97-95</t>
  </si>
  <si>
    <t>Average Density:
C =  Avg (1 thru 5)</t>
  </si>
  <si>
    <t>Relative Density (%): (E)</t>
  </si>
  <si>
    <t>Existing Surface Type Note 1:</t>
  </si>
  <si>
    <t>Corrected Density: (D)</t>
  </si>
  <si>
    <t>Lot Evaluation:   Pass/Fail</t>
  </si>
  <si>
    <t>Lot % Pay  ( % )</t>
  </si>
  <si>
    <t>Wet Density:</t>
  </si>
  <si>
    <t>Technician's
Name:</t>
  </si>
  <si>
    <t>Reviewer's
Name:</t>
  </si>
  <si>
    <t>Note 1: (Milled, Un-Milled, Scratch, Concrete, Etc.)
Note 2: K's listed for Troxler 3400 Series Gauges only
Note3:  DO NOT round numbers until final answer.
Note 4: Report all Densities in kg/m3</t>
  </si>
  <si>
    <t>Contract ID:</t>
  </si>
  <si>
    <t>Contract Line Item:</t>
  </si>
  <si>
    <t>Project Number:</t>
  </si>
  <si>
    <t>Date:</t>
  </si>
  <si>
    <t xml:space="preserve"> Lift Thick (in)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</si>
</sst>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7"/>
      <color theme="1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0" fillId="0" borderId="9" xfId="0" applyBorder="1"/>
    <xf numFmtId="0" fontId="0" fillId="0" borderId="4" xfId="0" applyBorder="1"/>
    <xf numFmtId="0" fontId="7" fillId="0" borderId="0" xfId="0" applyFont="1"/>
    <xf numFmtId="0" fontId="7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11" fillId="0" borderId="0" xfId="0" applyFont="1"/>
    <xf numFmtId="0" fontId="7" fillId="0" borderId="0" xfId="0" applyFont="1" applyAlignment="1">
      <alignment wrapText="1"/>
    </xf>
    <xf numFmtId="0" fontId="0" fillId="3" borderId="28" xfId="0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25" xfId="0" applyBorder="1"/>
    <xf numFmtId="0" fontId="0" fillId="0" borderId="26" xfId="0" applyBorder="1"/>
    <xf numFmtId="0" fontId="4" fillId="0" borderId="24" xfId="0" applyFont="1" applyBorder="1" applyAlignment="1">
      <alignment vertical="center"/>
    </xf>
    <xf numFmtId="0" fontId="2" fillId="0" borderId="27" xfId="0" applyFont="1" applyBorder="1" applyAlignment="1">
      <alignment horizontal="right"/>
    </xf>
    <xf numFmtId="0" fontId="0" fillId="3" borderId="29" xfId="0" applyFill="1" applyBorder="1" applyAlignment="1">
      <alignment horizontal="center" vertical="center"/>
    </xf>
    <xf numFmtId="0" fontId="2" fillId="4" borderId="27" xfId="0" applyFont="1" applyFill="1" applyBorder="1" applyAlignment="1">
      <alignment vertical="center"/>
    </xf>
    <xf numFmtId="0" fontId="2" fillId="3" borderId="29" xfId="0" applyFont="1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2" fillId="0" borderId="0" xfId="1" applyNumberFormat="1" applyFont="1" applyAlignment="1">
      <alignment horizontal="center"/>
    </xf>
    <xf numFmtId="0" fontId="0" fillId="5" borderId="28" xfId="0" applyFill="1" applyBorder="1" applyAlignment="1" applyProtection="1">
      <alignment horizontal="center"/>
      <protection locked="0"/>
    </xf>
    <xf numFmtId="0" fontId="0" fillId="5" borderId="29" xfId="0" applyFill="1" applyBorder="1" applyAlignment="1" applyProtection="1">
      <alignment horizontal="center"/>
      <protection locked="0"/>
    </xf>
    <xf numFmtId="0" fontId="2" fillId="5" borderId="28" xfId="0" quotePrefix="1" applyFont="1" applyFill="1" applyBorder="1" applyAlignment="1" applyProtection="1">
      <alignment horizontal="center"/>
      <protection locked="0"/>
    </xf>
    <xf numFmtId="0" fontId="2" fillId="5" borderId="28" xfId="0" applyFont="1" applyFill="1" applyBorder="1" applyAlignment="1" applyProtection="1">
      <alignment horizontal="center"/>
      <protection locked="0"/>
    </xf>
    <xf numFmtId="0" fontId="8" fillId="5" borderId="28" xfId="0" applyFont="1" applyFill="1" applyBorder="1" applyAlignment="1" applyProtection="1">
      <alignment horizontal="center"/>
      <protection locked="0"/>
    </xf>
    <xf numFmtId="0" fontId="2" fillId="5" borderId="51" xfId="0" applyFont="1" applyFill="1" applyBorder="1" applyAlignment="1" applyProtection="1">
      <alignment horizontal="center"/>
      <protection locked="0"/>
    </xf>
    <xf numFmtId="0" fontId="2" fillId="5" borderId="17" xfId="0" applyFont="1" applyFill="1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4" borderId="28" xfId="0" applyFill="1" applyBorder="1" applyAlignment="1" applyProtection="1">
      <alignment horizontal="center" vertical="center"/>
      <protection locked="0"/>
    </xf>
    <xf numFmtId="0" fontId="0" fillId="4" borderId="46" xfId="0" applyFill="1" applyBorder="1" applyAlignment="1" applyProtection="1">
      <alignment horizontal="center" vertical="center"/>
      <protection locked="0"/>
    </xf>
    <xf numFmtId="0" fontId="0" fillId="4" borderId="49" xfId="0" applyFill="1" applyBorder="1" applyAlignment="1" applyProtection="1">
      <alignment horizontal="center" vertical="center"/>
      <protection locked="0"/>
    </xf>
    <xf numFmtId="0" fontId="0" fillId="4" borderId="29" xfId="0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9" fontId="7" fillId="8" borderId="28" xfId="1" applyFont="1" applyFill="1" applyBorder="1" applyAlignment="1">
      <alignment horizontal="center"/>
    </xf>
    <xf numFmtId="9" fontId="7" fillId="8" borderId="29" xfId="1" applyFont="1" applyFill="1" applyBorder="1" applyAlignment="1">
      <alignment horizontal="center"/>
    </xf>
    <xf numFmtId="9" fontId="7" fillId="6" borderId="25" xfId="1" applyFont="1" applyFill="1" applyBorder="1" applyAlignment="1">
      <alignment horizontal="center"/>
    </xf>
    <xf numFmtId="9" fontId="7" fillId="6" borderId="26" xfId="1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3" fillId="0" borderId="0" xfId="0" applyFont="1"/>
    <xf numFmtId="0" fontId="12" fillId="0" borderId="9" xfId="0" applyFont="1" applyBorder="1" applyAlignment="1">
      <alignment horizontal="center"/>
    </xf>
    <xf numFmtId="0" fontId="5" fillId="0" borderId="0" xfId="0" applyFont="1" applyAlignment="1">
      <alignment vertical="center"/>
    </xf>
    <xf numFmtId="9" fontId="9" fillId="8" borderId="51" xfId="1" applyFont="1" applyFill="1" applyBorder="1" applyAlignment="1">
      <alignment horizontal="center" vertical="center" wrapText="1"/>
    </xf>
    <xf numFmtId="9" fontId="9" fillId="8" borderId="17" xfId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4" fillId="0" borderId="62" xfId="0" applyFont="1" applyBorder="1" applyAlignment="1">
      <alignment horizontal="left" vertical="center" wrapText="1"/>
    </xf>
    <xf numFmtId="0" fontId="14" fillId="0" borderId="60" xfId="0" applyFont="1" applyBorder="1" applyAlignment="1">
      <alignment horizontal="left" vertical="center" wrapText="1"/>
    </xf>
    <xf numFmtId="0" fontId="14" fillId="0" borderId="63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0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5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1" fillId="0" borderId="5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164" fontId="2" fillId="3" borderId="28" xfId="0" applyNumberFormat="1" applyFont="1" applyFill="1" applyBorder="1" applyAlignment="1">
      <alignment horizontal="center" vertical="center"/>
    </xf>
    <xf numFmtId="164" fontId="2" fillId="3" borderId="46" xfId="0" applyNumberFormat="1" applyFont="1" applyFill="1" applyBorder="1" applyAlignment="1">
      <alignment horizontal="center" vertical="center"/>
    </xf>
    <xf numFmtId="164" fontId="2" fillId="3" borderId="49" xfId="0" applyNumberFormat="1" applyFont="1" applyFill="1" applyBorder="1" applyAlignment="1">
      <alignment horizontal="center" vertical="center"/>
    </xf>
    <xf numFmtId="164" fontId="2" fillId="3" borderId="29" xfId="0" applyNumberFormat="1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right" vertical="center" wrapText="1" indent="1"/>
    </xf>
    <xf numFmtId="0" fontId="2" fillId="2" borderId="28" xfId="0" applyFont="1" applyFill="1" applyBorder="1" applyAlignment="1">
      <alignment horizontal="right" vertical="center" wrapText="1" indent="1"/>
    </xf>
    <xf numFmtId="0" fontId="2" fillId="3" borderId="27" xfId="0" applyFont="1" applyFill="1" applyBorder="1" applyAlignment="1">
      <alignment horizontal="right" vertical="center" wrapText="1" indent="1"/>
    </xf>
    <xf numFmtId="0" fontId="2" fillId="3" borderId="28" xfId="0" applyFont="1" applyFill="1" applyBorder="1" applyAlignment="1">
      <alignment horizontal="right" vertical="center" wrapText="1" indent="1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9" fillId="0" borderId="28" xfId="0" applyFont="1" applyBorder="1" applyAlignment="1">
      <alignment horizontal="right"/>
    </xf>
    <xf numFmtId="0" fontId="0" fillId="5" borderId="28" xfId="0" applyFill="1" applyBorder="1" applyAlignment="1" applyProtection="1">
      <alignment horizontal="center"/>
      <protection locked="0"/>
    </xf>
    <xf numFmtId="0" fontId="0" fillId="5" borderId="32" xfId="0" applyFill="1" applyBorder="1" applyAlignment="1" applyProtection="1">
      <alignment horizontal="center"/>
      <protection locked="0"/>
    </xf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2" fillId="0" borderId="3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2" xfId="0" applyFont="1" applyBorder="1" applyAlignment="1">
      <alignment horizontal="right" vertical="center" wrapText="1"/>
    </xf>
    <xf numFmtId="0" fontId="2" fillId="0" borderId="33" xfId="0" applyFont="1" applyBorder="1" applyAlignment="1">
      <alignment horizontal="right" vertical="center" wrapText="1"/>
    </xf>
    <xf numFmtId="0" fontId="0" fillId="5" borderId="25" xfId="0" applyFill="1" applyBorder="1" applyAlignment="1" applyProtection="1">
      <alignment horizontal="center"/>
      <protection locked="0"/>
    </xf>
    <xf numFmtId="0" fontId="2" fillId="0" borderId="25" xfId="0" applyFont="1" applyBorder="1" applyAlignment="1">
      <alignment horizontal="center"/>
    </xf>
    <xf numFmtId="0" fontId="0" fillId="6" borderId="28" xfId="0" applyFill="1" applyBorder="1" applyAlignment="1" applyProtection="1">
      <alignment horizontal="center"/>
      <protection locked="0"/>
    </xf>
    <xf numFmtId="0" fontId="0" fillId="6" borderId="38" xfId="0" applyFill="1" applyBorder="1" applyAlignment="1" applyProtection="1">
      <alignment horizontal="center"/>
      <protection locked="0"/>
    </xf>
    <xf numFmtId="0" fontId="9" fillId="0" borderId="38" xfId="0" applyFont="1" applyBorder="1" applyAlignment="1">
      <alignment horizontal="right"/>
    </xf>
    <xf numFmtId="0" fontId="9" fillId="6" borderId="50" xfId="0" applyFont="1" applyFill="1" applyBorder="1" applyAlignment="1">
      <alignment horizontal="right" vertical="center"/>
    </xf>
    <xf numFmtId="0" fontId="9" fillId="6" borderId="31" xfId="0" applyFont="1" applyFill="1" applyBorder="1" applyAlignment="1">
      <alignment horizontal="right" vertical="center"/>
    </xf>
    <xf numFmtId="0" fontId="9" fillId="6" borderId="42" xfId="0" applyFont="1" applyFill="1" applyBorder="1" applyAlignment="1">
      <alignment horizontal="right" wrapText="1"/>
    </xf>
    <xf numFmtId="0" fontId="9" fillId="6" borderId="33" xfId="0" applyFont="1" applyFill="1" applyBorder="1" applyAlignment="1">
      <alignment horizontal="right" wrapText="1"/>
    </xf>
    <xf numFmtId="0" fontId="9" fillId="6" borderId="59" xfId="0" applyFont="1" applyFill="1" applyBorder="1" applyAlignment="1">
      <alignment horizontal="right" wrapText="1"/>
    </xf>
    <xf numFmtId="0" fontId="9" fillId="6" borderId="61" xfId="0" applyFont="1" applyFill="1" applyBorder="1" applyAlignment="1">
      <alignment horizontal="right" wrapText="1"/>
    </xf>
    <xf numFmtId="0" fontId="2" fillId="0" borderId="27" xfId="0" applyFont="1" applyBorder="1" applyAlignment="1">
      <alignment horizontal="right" indent="1"/>
    </xf>
    <xf numFmtId="0" fontId="2" fillId="0" borderId="28" xfId="0" applyFont="1" applyBorder="1" applyAlignment="1">
      <alignment horizontal="right" indent="1"/>
    </xf>
    <xf numFmtId="0" fontId="2" fillId="3" borderId="27" xfId="0" applyFont="1" applyFill="1" applyBorder="1" applyAlignment="1">
      <alignment horizontal="right" vertical="center" indent="1"/>
    </xf>
    <xf numFmtId="0" fontId="2" fillId="3" borderId="28" xfId="0" applyFont="1" applyFill="1" applyBorder="1" applyAlignment="1">
      <alignment horizontal="right" vertical="center" indent="1"/>
    </xf>
    <xf numFmtId="0" fontId="2" fillId="5" borderId="41" xfId="0" applyFont="1" applyFill="1" applyBorder="1" applyAlignment="1">
      <alignment horizontal="right" vertical="center" indent="1"/>
    </xf>
    <xf numFmtId="0" fontId="2" fillId="5" borderId="38" xfId="0" applyFont="1" applyFill="1" applyBorder="1" applyAlignment="1">
      <alignment horizontal="right" vertical="center" indent="1"/>
    </xf>
    <xf numFmtId="0" fontId="2" fillId="3" borderId="27" xfId="0" applyFont="1" applyFill="1" applyBorder="1" applyAlignment="1">
      <alignment horizontal="right" vertical="center" wrapText="1"/>
    </xf>
    <xf numFmtId="0" fontId="2" fillId="3" borderId="28" xfId="0" applyFont="1" applyFill="1" applyBorder="1" applyAlignment="1">
      <alignment horizontal="right" vertical="center" wrapText="1"/>
    </xf>
    <xf numFmtId="0" fontId="0" fillId="6" borderId="30" xfId="0" applyFill="1" applyBorder="1" applyAlignment="1" applyProtection="1">
      <alignment horizontal="center"/>
      <protection locked="0"/>
    </xf>
    <xf numFmtId="0" fontId="0" fillId="6" borderId="16" xfId="0" applyFill="1" applyBorder="1" applyAlignment="1" applyProtection="1">
      <alignment horizontal="center"/>
      <protection locked="0"/>
    </xf>
    <xf numFmtId="0" fontId="0" fillId="6" borderId="32" xfId="0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/>
      <protection locked="0"/>
    </xf>
    <xf numFmtId="0" fontId="2" fillId="0" borderId="24" xfId="0" applyFont="1" applyBorder="1" applyAlignment="1">
      <alignment horizontal="right" indent="1"/>
    </xf>
    <xf numFmtId="0" fontId="2" fillId="0" borderId="25" xfId="0" applyFont="1" applyBorder="1" applyAlignment="1">
      <alignment horizontal="right" indent="1"/>
    </xf>
    <xf numFmtId="0" fontId="0" fillId="6" borderId="25" xfId="0" applyFill="1" applyBorder="1" applyAlignment="1" applyProtection="1">
      <alignment horizontal="center"/>
      <protection locked="0"/>
    </xf>
    <xf numFmtId="0" fontId="9" fillId="0" borderId="25" xfId="0" applyFont="1" applyBorder="1" applyAlignment="1">
      <alignment horizontal="right"/>
    </xf>
    <xf numFmtId="0" fontId="0" fillId="6" borderId="39" xfId="0" applyFill="1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9" fontId="2" fillId="5" borderId="64" xfId="1" applyFont="1" applyFill="1" applyBorder="1"/>
    <xf numFmtId="9" fontId="2" fillId="5" borderId="65" xfId="1" applyFont="1" applyFill="1" applyBorder="1"/>
    <xf numFmtId="0" fontId="9" fillId="0" borderId="42" xfId="0" applyFont="1" applyBorder="1" applyAlignment="1">
      <alignment horizontal="right" vertical="center" wrapText="1"/>
    </xf>
    <xf numFmtId="0" fontId="9" fillId="0" borderId="33" xfId="0" applyFont="1" applyBorder="1" applyAlignment="1">
      <alignment horizontal="right" vertical="center" wrapText="1"/>
    </xf>
    <xf numFmtId="0" fontId="9" fillId="0" borderId="28" xfId="0" quotePrefix="1" applyFont="1" applyBorder="1" applyAlignment="1">
      <alignment horizontal="center"/>
    </xf>
    <xf numFmtId="0" fontId="9" fillId="0" borderId="29" xfId="0" quotePrefix="1" applyFont="1" applyBorder="1" applyAlignment="1">
      <alignment horizontal="center"/>
    </xf>
    <xf numFmtId="0" fontId="10" fillId="0" borderId="55" xfId="0" applyFont="1" applyBorder="1" applyAlignment="1">
      <alignment horizontal="left" vertical="top" wrapText="1" indent="2"/>
    </xf>
    <xf numFmtId="0" fontId="10" fillId="0" borderId="2" xfId="0" applyFont="1" applyBorder="1" applyAlignment="1">
      <alignment horizontal="left" vertical="top" wrapText="1" indent="2"/>
    </xf>
    <xf numFmtId="0" fontId="10" fillId="0" borderId="3" xfId="0" applyFont="1" applyBorder="1" applyAlignment="1">
      <alignment horizontal="left" vertical="top" wrapText="1" indent="2"/>
    </xf>
    <xf numFmtId="0" fontId="10" fillId="0" borderId="19" xfId="0" applyFont="1" applyBorder="1" applyAlignment="1">
      <alignment horizontal="left" vertical="top" wrapText="1" indent="2"/>
    </xf>
    <xf numFmtId="0" fontId="10" fillId="0" borderId="0" xfId="0" applyFont="1" applyAlignment="1">
      <alignment horizontal="left" vertical="top" wrapText="1" indent="2"/>
    </xf>
    <xf numFmtId="0" fontId="10" fillId="0" borderId="12" xfId="0" applyFont="1" applyBorder="1" applyAlignment="1">
      <alignment horizontal="left" vertical="top" wrapText="1" indent="2"/>
    </xf>
    <xf numFmtId="0" fontId="10" fillId="0" borderId="20" xfId="0" applyFont="1" applyBorder="1" applyAlignment="1">
      <alignment horizontal="left" vertical="top" wrapText="1" indent="2"/>
    </xf>
    <xf numFmtId="0" fontId="10" fillId="0" borderId="5" xfId="0" applyFont="1" applyBorder="1" applyAlignment="1">
      <alignment horizontal="left" vertical="top" wrapText="1" indent="2"/>
    </xf>
    <xf numFmtId="0" fontId="10" fillId="0" borderId="6" xfId="0" applyFont="1" applyBorder="1" applyAlignment="1">
      <alignment horizontal="left" vertical="top" wrapText="1" indent="2"/>
    </xf>
    <xf numFmtId="0" fontId="8" fillId="7" borderId="53" xfId="0" applyFont="1" applyFill="1" applyBorder="1" applyAlignment="1" applyProtection="1">
      <alignment horizontal="center"/>
      <protection locked="0"/>
    </xf>
    <xf numFmtId="0" fontId="8" fillId="7" borderId="54" xfId="0" applyFont="1" applyFill="1" applyBorder="1" applyAlignment="1" applyProtection="1">
      <alignment horizontal="center"/>
      <protection locked="0"/>
    </xf>
    <xf numFmtId="0" fontId="0" fillId="3" borderId="46" xfId="0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14" fontId="15" fillId="8" borderId="2" xfId="0" applyNumberFormat="1" applyFont="1" applyFill="1" applyBorder="1" applyAlignment="1">
      <alignment horizontal="left"/>
    </xf>
    <xf numFmtId="14" fontId="15" fillId="8" borderId="3" xfId="0" applyNumberFormat="1" applyFont="1" applyFill="1" applyBorder="1" applyAlignment="1">
      <alignment horizontal="left"/>
    </xf>
    <xf numFmtId="14" fontId="15" fillId="8" borderId="0" xfId="0" applyNumberFormat="1" applyFont="1" applyFill="1" applyAlignment="1">
      <alignment horizontal="left"/>
    </xf>
    <xf numFmtId="14" fontId="15" fillId="8" borderId="12" xfId="0" applyNumberFormat="1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133879</xdr:colOff>
      <xdr:row>45</xdr:row>
      <xdr:rowOff>39101</xdr:rowOff>
    </xdr:from>
    <xdr:ext cx="3385479" cy="24513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29833FCF-C9B3-409C-BD63-ABB4307EC0CB}"/>
                </a:ext>
              </a:extLst>
            </xdr:cNvPr>
            <xdr:cNvSpPr txBox="1"/>
          </xdr:nvSpPr>
          <xdr:spPr>
            <a:xfrm>
              <a:off x="133879" y="8934623"/>
              <a:ext cx="3385479" cy="2451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1000" b="0" i="1">
                      <a:latin typeface="Cambria Math" panose="02040503050406030204" pitchFamily="18" charset="0"/>
                    </a:rPr>
                    <m:t>𝐶𝑜𝑟𝑟𝑒𝑐𝑡𝑒𝑑</m:t>
                  </m:r>
                  <m:r>
                    <a:rPr lang="en-US" sz="10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US" sz="1000" b="0" i="1">
                      <a:latin typeface="Cambria Math" panose="02040503050406030204" pitchFamily="18" charset="0"/>
                    </a:rPr>
                    <m:t>𝐷𝑒𝑛𝑠𝑖𝑡𝑦</m:t>
                  </m:r>
                  <m:r>
                    <a:rPr lang="en-US" sz="1000" b="0" i="1">
                      <a:latin typeface="Cambria Math" panose="02040503050406030204" pitchFamily="18" charset="0"/>
                    </a:rPr>
                    <m:t>(</m:t>
                  </m:r>
                  <m:r>
                    <a:rPr lang="en-US" sz="1000" b="0" i="1">
                      <a:latin typeface="Cambria Math" panose="02040503050406030204" pitchFamily="18" charset="0"/>
                    </a:rPr>
                    <m:t>𝐷</m:t>
                  </m:r>
                  <m:r>
                    <a:rPr lang="en-US" sz="1000" b="0" i="1">
                      <a:latin typeface="Cambria Math" panose="02040503050406030204" pitchFamily="18" charset="0"/>
                    </a:rPr>
                    <m:t>)=</m:t>
                  </m:r>
                  <m:f>
                    <m:fPr>
                      <m:ctrlPr>
                        <a:rPr lang="en-US" sz="10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000" b="0" i="1">
                          <a:latin typeface="Cambria Math" panose="02040503050406030204" pitchFamily="18" charset="0"/>
                        </a:rPr>
                        <m:t>𝑊𝑒𝑡</m:t>
                      </m:r>
                      <m:r>
                        <a:rPr lang="en-US" sz="10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000" b="0" i="1">
                          <a:latin typeface="Cambria Math" panose="02040503050406030204" pitchFamily="18" charset="0"/>
                        </a:rPr>
                        <m:t>𝐷𝑒𝑛𝑠𝑖𝑡𝑦</m:t>
                      </m:r>
                      <m:r>
                        <a:rPr lang="en-US" sz="1000" b="0" i="1">
                          <a:latin typeface="Cambria Math" panose="02040503050406030204" pitchFamily="18" charset="0"/>
                        </a:rPr>
                        <m:t>(</m:t>
                      </m:r>
                      <m:r>
                        <a:rPr lang="en-US" sz="1000" b="0" i="1">
                          <a:latin typeface="Cambria Math" panose="02040503050406030204" pitchFamily="18" charset="0"/>
                        </a:rPr>
                        <m:t>𝐶</m:t>
                      </m:r>
                      <m:r>
                        <a:rPr lang="en-US" sz="1000" b="0" i="1">
                          <a:latin typeface="Cambria Math" panose="02040503050406030204" pitchFamily="18" charset="0"/>
                        </a:rPr>
                        <m:t>) − (</m:t>
                      </m:r>
                      <m:r>
                        <a:rPr lang="en-US" sz="1000" b="0" i="1">
                          <a:latin typeface="Cambria Math" panose="02040503050406030204" pitchFamily="18" charset="0"/>
                        </a:rPr>
                        <m:t>𝐾</m:t>
                      </m:r>
                      <m:r>
                        <a:rPr lang="en-US" sz="1000" b="0" i="1">
                          <a:latin typeface="Cambria Math" panose="02040503050406030204" pitchFamily="18" charset="0"/>
                        </a:rPr>
                        <m:t> ∗</m:t>
                      </m:r>
                      <m:r>
                        <a:rPr lang="en-US" sz="1000" b="0" i="1">
                          <a:latin typeface="Cambria Math" panose="02040503050406030204" pitchFamily="18" charset="0"/>
                        </a:rPr>
                        <m:t>𝐸𝑥𝑖𝑠𝑡𝑖𝑛𝑔</m:t>
                      </m:r>
                      <m:r>
                        <a:rPr lang="en-US" sz="10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000" b="0" i="1">
                          <a:latin typeface="Cambria Math" panose="02040503050406030204" pitchFamily="18" charset="0"/>
                        </a:rPr>
                        <m:t>𝐷𝑒𝑛𝑠𝑖𝑡𝑦</m:t>
                      </m:r>
                      <m:r>
                        <a:rPr lang="en-US" sz="1000" b="0" i="1">
                          <a:latin typeface="Cambria Math" panose="02040503050406030204" pitchFamily="18" charset="0"/>
                        </a:rPr>
                        <m:t>(</m:t>
                      </m:r>
                      <m:r>
                        <a:rPr lang="en-US" sz="1000" b="0" i="1">
                          <a:latin typeface="Cambria Math" panose="02040503050406030204" pitchFamily="18" charset="0"/>
                        </a:rPr>
                        <m:t>𝐴</m:t>
                      </m:r>
                      <m:r>
                        <a:rPr lang="en-US" sz="1000" b="0" i="1">
                          <a:latin typeface="Cambria Math" panose="02040503050406030204" pitchFamily="18" charset="0"/>
                        </a:rPr>
                        <m:t>))</m:t>
                      </m:r>
                    </m:num>
                    <m:den>
                      <m:r>
                        <a:rPr lang="en-US" sz="1000" b="0" i="1">
                          <a:latin typeface="Cambria Math" panose="02040503050406030204" pitchFamily="18" charset="0"/>
                        </a:rPr>
                        <m:t>(1 − </m:t>
                      </m:r>
                      <m:r>
                        <a:rPr lang="en-US" sz="1000" b="0" i="1">
                          <a:latin typeface="Cambria Math" panose="02040503050406030204" pitchFamily="18" charset="0"/>
                        </a:rPr>
                        <m:t>𝐾</m:t>
                      </m:r>
                      <m:r>
                        <a:rPr lang="en-US" sz="1000" b="0" i="1">
                          <a:latin typeface="Cambria Math" panose="02040503050406030204" pitchFamily="18" charset="0"/>
                        </a:rPr>
                        <m:t>)</m:t>
                      </m:r>
                    </m:den>
                  </m:f>
                </m:oMath>
              </a14:m>
              <a:r>
                <a:rPr lang="en-US" sz="1000"/>
                <a:t> </a:t>
              </a:r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29833FCF-C9B3-409C-BD63-ABB4307EC0CB}"/>
                </a:ext>
              </a:extLst>
            </xdr:cNvPr>
            <xdr:cNvSpPr txBox="1"/>
          </xdr:nvSpPr>
          <xdr:spPr>
            <a:xfrm>
              <a:off x="133879" y="8934623"/>
              <a:ext cx="3385479" cy="2451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000" b="0" i="0">
                  <a:latin typeface="Cambria Math" panose="02040503050406030204" pitchFamily="18" charset="0"/>
                </a:rPr>
                <a:t>𝐶𝑜𝑟𝑟𝑒𝑐𝑡𝑒𝑑 𝐷𝑒𝑛𝑠𝑖𝑡𝑦(𝐷)=(𝑊𝑒𝑡 𝐷𝑒𝑛𝑠𝑖𝑡𝑦(𝐶) − (𝐾 ∗𝐸𝑥𝑖𝑠𝑡𝑖𝑛𝑔 𝐷𝑒𝑛𝑠𝑖𝑡𝑦(𝐴)))/((1 − 𝐾))</a:t>
              </a:r>
              <a:r>
                <a:rPr lang="en-US" sz="1000"/>
                <a:t> </a:t>
              </a:r>
            </a:p>
          </xdr:txBody>
        </xdr:sp>
      </mc:Fallback>
    </mc:AlternateContent>
    <xdr:clientData/>
  </xdr:oneCellAnchor>
  <xdr:oneCellAnchor>
    <xdr:from>
      <xdr:col>6</xdr:col>
      <xdr:colOff>160150</xdr:colOff>
      <xdr:row>45</xdr:row>
      <xdr:rowOff>32810</xdr:rowOff>
    </xdr:from>
    <xdr:ext cx="3077830" cy="24282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252D46DD-CE20-4F9F-AB97-51C173E38366}"/>
                </a:ext>
              </a:extLst>
            </xdr:cNvPr>
            <xdr:cNvSpPr txBox="1"/>
          </xdr:nvSpPr>
          <xdr:spPr>
            <a:xfrm>
              <a:off x="3937020" y="8928332"/>
              <a:ext cx="3077830" cy="2428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1000" b="0" i="1">
                      <a:latin typeface="Cambria Math" panose="02040503050406030204" pitchFamily="18" charset="0"/>
                    </a:rPr>
                    <m:t>𝑅𝑒𝑙𝑎𝑡𝑖𝑣𝑒</m:t>
                  </m:r>
                  <m:r>
                    <a:rPr lang="en-US" sz="10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US" sz="1000" b="0" i="1">
                      <a:latin typeface="Cambria Math" panose="02040503050406030204" pitchFamily="18" charset="0"/>
                    </a:rPr>
                    <m:t>𝐷𝑒𝑛𝑠𝑖𝑡𝑦</m:t>
                  </m:r>
                  <m:r>
                    <a:rPr lang="en-US" sz="1000" b="0" i="1">
                      <a:latin typeface="Cambria Math" panose="02040503050406030204" pitchFamily="18" charset="0"/>
                    </a:rPr>
                    <m:t>(</m:t>
                  </m:r>
                  <m:r>
                    <a:rPr lang="en-US" sz="1000" b="0" i="1">
                      <a:latin typeface="Cambria Math" panose="02040503050406030204" pitchFamily="18" charset="0"/>
                    </a:rPr>
                    <m:t>𝐸</m:t>
                  </m:r>
                  <m:r>
                    <a:rPr lang="en-US" sz="1000" b="0" i="1">
                      <a:latin typeface="Cambria Math" panose="02040503050406030204" pitchFamily="18" charset="0"/>
                    </a:rPr>
                    <m:t>)(%)=</m:t>
                  </m:r>
                  <m:f>
                    <m:fPr>
                      <m:ctrlPr>
                        <a:rPr lang="en-US" sz="10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000" b="0" i="1">
                          <a:latin typeface="Cambria Math" panose="02040503050406030204" pitchFamily="18" charset="0"/>
                        </a:rPr>
                        <m:t>𝐶𝑜𝑟𝑟𝑒𝑐𝑡𝑒𝑑</m:t>
                      </m:r>
                      <m:r>
                        <a:rPr lang="en-US" sz="10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000" b="0" i="1">
                          <a:latin typeface="Cambria Math" panose="02040503050406030204" pitchFamily="18" charset="0"/>
                        </a:rPr>
                        <m:t>𝐷𝑒𝑛𝑠𝑖𝑡𝑦</m:t>
                      </m:r>
                      <m:r>
                        <a:rPr lang="en-US" sz="1000" b="0" i="1">
                          <a:latin typeface="Cambria Math" panose="02040503050406030204" pitchFamily="18" charset="0"/>
                        </a:rPr>
                        <m:t> (</m:t>
                      </m:r>
                      <m:r>
                        <a:rPr lang="en-US" sz="1000" b="0" i="1">
                          <a:latin typeface="Cambria Math" panose="02040503050406030204" pitchFamily="18" charset="0"/>
                        </a:rPr>
                        <m:t>𝐷</m:t>
                      </m:r>
                      <m:r>
                        <a:rPr lang="en-US" sz="1000" b="0" i="1">
                          <a:latin typeface="Cambria Math" panose="02040503050406030204" pitchFamily="18" charset="0"/>
                        </a:rPr>
                        <m:t>) </m:t>
                      </m:r>
                    </m:num>
                    <m:den>
                      <m:r>
                        <a:rPr lang="en-US" sz="1000" b="0" i="1">
                          <a:latin typeface="Cambria Math" panose="02040503050406030204" pitchFamily="18" charset="0"/>
                        </a:rPr>
                        <m:t>𝑇𝑎𝑟𝑔𝑒𝑡</m:t>
                      </m:r>
                      <m:r>
                        <a:rPr lang="en-US" sz="10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000" b="0" i="1">
                          <a:latin typeface="Cambria Math" panose="02040503050406030204" pitchFamily="18" charset="0"/>
                        </a:rPr>
                        <m:t>𝐷𝑒𝑛𝑠𝑖𝑡𝑦</m:t>
                      </m:r>
                    </m:den>
                  </m:f>
                  <m:r>
                    <a:rPr lang="en-US" sz="1000" b="0" i="1">
                      <a:latin typeface="Cambria Math" panose="02040503050406030204" pitchFamily="18" charset="0"/>
                    </a:rPr>
                    <m:t> ∗100%</m:t>
                  </m:r>
                </m:oMath>
              </a14:m>
              <a:r>
                <a:rPr lang="en-US" sz="1000"/>
                <a:t> </a:t>
              </a:r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252D46DD-CE20-4F9F-AB97-51C173E38366}"/>
                </a:ext>
              </a:extLst>
            </xdr:cNvPr>
            <xdr:cNvSpPr txBox="1"/>
          </xdr:nvSpPr>
          <xdr:spPr>
            <a:xfrm>
              <a:off x="3937020" y="8928332"/>
              <a:ext cx="3077830" cy="2428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000" b="0" i="0">
                  <a:latin typeface="Cambria Math" panose="02040503050406030204" pitchFamily="18" charset="0"/>
                </a:rPr>
                <a:t>𝑅𝑒𝑙𝑎𝑡𝑖𝑣𝑒 𝐷𝑒𝑛𝑠𝑖𝑡𝑦(𝐸)(%)=(𝐶𝑜𝑟𝑟𝑒𝑐𝑡𝑒𝑑 𝐷𝑒𝑛𝑠𝑖𝑡𝑦 (𝐷) )/(𝑇𝑎𝑟𝑔𝑒𝑡 𝐷𝑒𝑛𝑠𝑖𝑡𝑦)  ∗100%</a:t>
              </a:r>
              <a:r>
                <a:rPr lang="en-US" sz="1000"/>
                <a:t> </a:t>
              </a:r>
            </a:p>
          </xdr:txBody>
        </xdr:sp>
      </mc:Fallback>
    </mc:AlternateContent>
    <xdr:clientData/>
  </xdr:oneCellAnchor>
  <xdr:oneCellAnchor>
    <xdr:from>
      <xdr:col>3</xdr:col>
      <xdr:colOff>190501</xdr:colOff>
      <xdr:row>46</xdr:row>
      <xdr:rowOff>149090</xdr:rowOff>
    </xdr:from>
    <xdr:ext cx="2834237" cy="15651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AF346BD0-8A1B-4C2C-A345-313194ED0CF2}"/>
                </a:ext>
              </a:extLst>
            </xdr:cNvPr>
            <xdr:cNvSpPr txBox="1"/>
          </xdr:nvSpPr>
          <xdr:spPr>
            <a:xfrm>
              <a:off x="2327414" y="9235112"/>
              <a:ext cx="2834237" cy="1565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000" b="0" i="1">
                        <a:latin typeface="Cambria Math" panose="02040503050406030204" pitchFamily="18" charset="0"/>
                      </a:rPr>
                      <m:t>𝐿𝑜𝑡</m:t>
                    </m:r>
                    <m:r>
                      <a:rPr lang="en-US" sz="10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000" b="0" i="1">
                        <a:latin typeface="Cambria Math" panose="02040503050406030204" pitchFamily="18" charset="0"/>
                      </a:rPr>
                      <m:t>𝑃𝑎𝑦</m:t>
                    </m:r>
                    <m:d>
                      <m:dPr>
                        <m:ctrlPr>
                          <a:rPr lang="en-US" sz="10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000" b="0" i="1">
                            <a:latin typeface="Cambria Math" panose="02040503050406030204" pitchFamily="18" charset="0"/>
                          </a:rPr>
                          <m:t>%</m:t>
                        </m:r>
                      </m:e>
                    </m:d>
                    <m:r>
                      <a:rPr lang="en-US" sz="10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1000" b="0" i="1">
                        <a:latin typeface="Cambria Math" panose="02040503050406030204" pitchFamily="18" charset="0"/>
                      </a:rPr>
                      <m:t>𝑀𝑎𝑡</m:t>
                    </m:r>
                    <m:r>
                      <a:rPr lang="en-US" sz="10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000" b="0" i="1">
                        <a:latin typeface="Cambria Math" panose="02040503050406030204" pitchFamily="18" charset="0"/>
                      </a:rPr>
                      <m:t>𝐷𝑒𝑛𝑠𝑖𝑡𝑦</m:t>
                    </m:r>
                    <m:r>
                      <a:rPr lang="en-US" sz="1000" b="0" i="1">
                        <a:latin typeface="Cambria Math" panose="02040503050406030204" pitchFamily="18" charset="0"/>
                      </a:rPr>
                      <m:t>%+</m:t>
                    </m:r>
                    <m:r>
                      <a:rPr lang="en-US" sz="1000" b="0" i="1">
                        <a:latin typeface="Cambria Math" panose="02040503050406030204" pitchFamily="18" charset="0"/>
                      </a:rPr>
                      <m:t>𝐽𝑜𝑖𝑛𝑡</m:t>
                    </m:r>
                    <m:r>
                      <a:rPr lang="en-US" sz="10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000" b="0" i="1">
                        <a:latin typeface="Cambria Math" panose="02040503050406030204" pitchFamily="18" charset="0"/>
                      </a:rPr>
                      <m:t>𝐴𝑑𝑗𝑢𝑠𝑡𝑚𝑒𝑛𝑡</m:t>
                    </m:r>
                  </m:oMath>
                </m:oMathPara>
              </a14:m>
              <a:endParaRPr lang="en-US" sz="1000"/>
            </a:p>
          </xdr:txBody>
        </xdr:sp>
      </mc:Choice>
      <mc:Fallback xmlns="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AF346BD0-8A1B-4C2C-A345-313194ED0CF2}"/>
                </a:ext>
              </a:extLst>
            </xdr:cNvPr>
            <xdr:cNvSpPr txBox="1"/>
          </xdr:nvSpPr>
          <xdr:spPr>
            <a:xfrm>
              <a:off x="2327414" y="9235112"/>
              <a:ext cx="2834237" cy="1565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000" b="0" i="0">
                  <a:latin typeface="Cambria Math" panose="02040503050406030204" pitchFamily="18" charset="0"/>
                </a:rPr>
                <a:t>𝐿𝑜𝑡 𝑃𝑎𝑦(%)=𝑀𝑎𝑡 𝐷𝑒𝑛𝑠𝑖𝑡𝑦%+𝐽𝑜𝑖𝑛𝑡 𝐴𝑑𝑗𝑢𝑠𝑡𝑚𝑒𝑛𝑡</a:t>
              </a:r>
              <a:endParaRPr lang="en-US" sz="1000"/>
            </a:p>
          </xdr:txBody>
        </xdr:sp>
      </mc:Fallback>
    </mc:AlternateContent>
    <xdr:clientData/>
  </xdr:oneCellAnchor>
  <xdr:oneCellAnchor>
    <xdr:from>
      <xdr:col>1</xdr:col>
      <xdr:colOff>8132</xdr:colOff>
      <xdr:row>38</xdr:row>
      <xdr:rowOff>180766</xdr:rowOff>
    </xdr:from>
    <xdr:ext cx="321526" cy="146304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FA6487BA-444D-402B-B2EE-AFB0A305EC1F}"/>
            </a:ext>
          </a:extLst>
        </xdr:cNvPr>
        <xdr:cNvSpPr txBox="1"/>
      </xdr:nvSpPr>
      <xdr:spPr>
        <a:xfrm>
          <a:off x="1407893" y="7610266"/>
          <a:ext cx="321526" cy="146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lang="en-US" sz="1000">
              <a:solidFill>
                <a:schemeClr val="bg1">
                  <a:lumMod val="65000"/>
                </a:schemeClr>
              </a:solidFill>
            </a:rPr>
            <a:t>PRINT</a:t>
          </a:r>
          <a:endParaRPr lang="en-US" sz="800">
            <a:solidFill>
              <a:schemeClr val="bg1">
                <a:lumMod val="65000"/>
              </a:schemeClr>
            </a:solidFill>
          </a:endParaRPr>
        </a:p>
      </xdr:txBody>
    </xdr:sp>
    <xdr:clientData/>
  </xdr:oneCellAnchor>
  <xdr:oneCellAnchor>
    <xdr:from>
      <xdr:col>7</xdr:col>
      <xdr:colOff>498201</xdr:colOff>
      <xdr:row>38</xdr:row>
      <xdr:rowOff>104230</xdr:rowOff>
    </xdr:from>
    <xdr:ext cx="217560" cy="590549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421F23FE-2259-4846-BA95-1C29F77F9645}"/>
            </a:ext>
          </a:extLst>
        </xdr:cNvPr>
        <xdr:cNvSpPr txBox="1"/>
      </xdr:nvSpPr>
      <xdr:spPr>
        <a:xfrm rot="16200000">
          <a:off x="4635228" y="7620834"/>
          <a:ext cx="59054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>
              <a:solidFill>
                <a:schemeClr val="bg1">
                  <a:lumMod val="65000"/>
                </a:schemeClr>
              </a:solidFill>
            </a:rPr>
            <a:t>REMARKS</a:t>
          </a:r>
        </a:p>
      </xdr:txBody>
    </xdr:sp>
    <xdr:clientData/>
  </xdr:oneCellAnchor>
  <xdr:oneCellAnchor>
    <xdr:from>
      <xdr:col>1</xdr:col>
      <xdr:colOff>9525</xdr:colOff>
      <xdr:row>39</xdr:row>
      <xdr:rowOff>276225</xdr:rowOff>
    </xdr:from>
    <xdr:ext cx="257175" cy="156518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1B5B9A6-32B0-42CE-BA80-090F54571369}"/>
            </a:ext>
          </a:extLst>
        </xdr:cNvPr>
        <xdr:cNvSpPr txBox="1"/>
      </xdr:nvSpPr>
      <xdr:spPr>
        <a:xfrm flipH="1">
          <a:off x="1381125" y="7143750"/>
          <a:ext cx="257175" cy="1565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lIns="0" tIns="0" rIns="0" bIns="0" rtlCol="0" anchor="t">
          <a:spAutoFit/>
        </a:bodyPr>
        <a:lstStyle/>
        <a:p>
          <a:r>
            <a:rPr lang="en-US" sz="1000">
              <a:solidFill>
                <a:schemeClr val="bg1">
                  <a:lumMod val="65000"/>
                </a:schemeClr>
              </a:solidFill>
            </a:rPr>
            <a:t>SIGN</a:t>
          </a:r>
        </a:p>
      </xdr:txBody>
    </xdr:sp>
    <xdr:clientData/>
  </xdr:oneCellAnchor>
  <xdr:oneCellAnchor>
    <xdr:from>
      <xdr:col>5</xdr:col>
      <xdr:colOff>35309</xdr:colOff>
      <xdr:row>41</xdr:row>
      <xdr:rowOff>11231</xdr:rowOff>
    </xdr:from>
    <xdr:ext cx="278218" cy="156518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4D15A802-8D14-4940-8598-CA4607F9463D}"/>
            </a:ext>
          </a:extLst>
        </xdr:cNvPr>
        <xdr:cNvSpPr txBox="1"/>
      </xdr:nvSpPr>
      <xdr:spPr>
        <a:xfrm>
          <a:off x="3416684" y="7402631"/>
          <a:ext cx="278218" cy="1565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n-US" sz="1000">
              <a:solidFill>
                <a:schemeClr val="bg1">
                  <a:lumMod val="65000"/>
                </a:schemeClr>
              </a:solidFill>
            </a:rPr>
            <a:t>DATE</a:t>
          </a:r>
          <a:endParaRPr lang="en-US" sz="800">
            <a:solidFill>
              <a:schemeClr val="bg1">
                <a:lumMod val="65000"/>
              </a:schemeClr>
            </a:solidFill>
          </a:endParaRPr>
        </a:p>
      </xdr:txBody>
    </xdr:sp>
    <xdr:clientData/>
  </xdr:oneCellAnchor>
  <xdr:oneCellAnchor>
    <xdr:from>
      <xdr:col>1</xdr:col>
      <xdr:colOff>12675</xdr:colOff>
      <xdr:row>40</xdr:row>
      <xdr:rowOff>229066</xdr:rowOff>
    </xdr:from>
    <xdr:ext cx="379335" cy="156518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A2C13BB3-AFD2-4E4F-BAC5-8ADBFAF9C848}"/>
            </a:ext>
          </a:extLst>
        </xdr:cNvPr>
        <xdr:cNvSpPr txBox="1"/>
      </xdr:nvSpPr>
      <xdr:spPr>
        <a:xfrm>
          <a:off x="1384275" y="7372816"/>
          <a:ext cx="379335" cy="1565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n-US" sz="1000">
              <a:solidFill>
                <a:schemeClr val="bg1">
                  <a:lumMod val="65000"/>
                </a:schemeClr>
              </a:solidFill>
            </a:rPr>
            <a:t>Cert</a:t>
          </a:r>
          <a:r>
            <a:rPr lang="en-US" sz="1000" baseline="0">
              <a:solidFill>
                <a:schemeClr val="bg1">
                  <a:lumMod val="65000"/>
                </a:schemeClr>
              </a:solidFill>
            </a:rPr>
            <a:t> </a:t>
          </a:r>
          <a:r>
            <a:rPr lang="en-US" sz="1000">
              <a:solidFill>
                <a:schemeClr val="bg1">
                  <a:lumMod val="65000"/>
                </a:schemeClr>
              </a:solidFill>
            </a:rPr>
            <a:t>#.:</a:t>
          </a:r>
        </a:p>
      </xdr:txBody>
    </xdr:sp>
    <xdr:clientData/>
  </xdr:oneCellAnchor>
  <xdr:oneCellAnchor>
    <xdr:from>
      <xdr:col>1</xdr:col>
      <xdr:colOff>8132</xdr:colOff>
      <xdr:row>42</xdr:row>
      <xdr:rowOff>1859</xdr:rowOff>
    </xdr:from>
    <xdr:ext cx="321526" cy="146304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FEA95E90-9CE4-4AD3-85CF-3A3C7BDAF727}"/>
            </a:ext>
          </a:extLst>
        </xdr:cNvPr>
        <xdr:cNvSpPr txBox="1"/>
      </xdr:nvSpPr>
      <xdr:spPr>
        <a:xfrm>
          <a:off x="1379732" y="7640909"/>
          <a:ext cx="321526" cy="146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lang="en-US" sz="1000">
              <a:solidFill>
                <a:schemeClr val="bg1">
                  <a:lumMod val="65000"/>
                </a:schemeClr>
              </a:solidFill>
            </a:rPr>
            <a:t>PRINT</a:t>
          </a:r>
          <a:endParaRPr lang="en-US" sz="800">
            <a:solidFill>
              <a:schemeClr val="bg1">
                <a:lumMod val="65000"/>
              </a:schemeClr>
            </a:solidFill>
          </a:endParaRPr>
        </a:p>
      </xdr:txBody>
    </xdr:sp>
    <xdr:clientData/>
  </xdr:oneCellAnchor>
  <xdr:oneCellAnchor>
    <xdr:from>
      <xdr:col>1</xdr:col>
      <xdr:colOff>9525</xdr:colOff>
      <xdr:row>42</xdr:row>
      <xdr:rowOff>276225</xdr:rowOff>
    </xdr:from>
    <xdr:ext cx="257175" cy="156518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24675447-DD30-4029-9C4D-54BA93E5A9EF}"/>
            </a:ext>
          </a:extLst>
        </xdr:cNvPr>
        <xdr:cNvSpPr txBox="1"/>
      </xdr:nvSpPr>
      <xdr:spPr>
        <a:xfrm flipH="1">
          <a:off x="1381125" y="7886700"/>
          <a:ext cx="257175" cy="1565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lIns="0" tIns="0" rIns="0" bIns="0" rtlCol="0" anchor="t">
          <a:spAutoFit/>
        </a:bodyPr>
        <a:lstStyle/>
        <a:p>
          <a:r>
            <a:rPr lang="en-US" sz="1000">
              <a:solidFill>
                <a:schemeClr val="bg1">
                  <a:lumMod val="65000"/>
                </a:schemeClr>
              </a:solidFill>
            </a:rPr>
            <a:t>SIGN</a:t>
          </a:r>
        </a:p>
      </xdr:txBody>
    </xdr:sp>
    <xdr:clientData/>
  </xdr:oneCellAnchor>
  <xdr:oneCellAnchor>
    <xdr:from>
      <xdr:col>5</xdr:col>
      <xdr:colOff>35309</xdr:colOff>
      <xdr:row>44</xdr:row>
      <xdr:rowOff>11231</xdr:rowOff>
    </xdr:from>
    <xdr:ext cx="278218" cy="156518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E5912F7B-B680-4895-8877-BE4BDC17DA1A}"/>
            </a:ext>
          </a:extLst>
        </xdr:cNvPr>
        <xdr:cNvSpPr txBox="1"/>
      </xdr:nvSpPr>
      <xdr:spPr>
        <a:xfrm>
          <a:off x="3416684" y="8145581"/>
          <a:ext cx="278218" cy="1565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n-US" sz="1000">
              <a:solidFill>
                <a:schemeClr val="bg1">
                  <a:lumMod val="65000"/>
                </a:schemeClr>
              </a:solidFill>
            </a:rPr>
            <a:t>DATE</a:t>
          </a:r>
          <a:endParaRPr lang="en-US" sz="800">
            <a:solidFill>
              <a:schemeClr val="bg1">
                <a:lumMod val="65000"/>
              </a:schemeClr>
            </a:solidFill>
          </a:endParaRPr>
        </a:p>
      </xdr:txBody>
    </xdr:sp>
    <xdr:clientData/>
  </xdr:oneCellAnchor>
  <xdr:oneCellAnchor>
    <xdr:from>
      <xdr:col>1</xdr:col>
      <xdr:colOff>12675</xdr:colOff>
      <xdr:row>44</xdr:row>
      <xdr:rowOff>9991</xdr:rowOff>
    </xdr:from>
    <xdr:ext cx="346954" cy="156518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A794DE86-FC44-452D-98E3-4F36B7754543}"/>
            </a:ext>
          </a:extLst>
        </xdr:cNvPr>
        <xdr:cNvSpPr txBox="1"/>
      </xdr:nvSpPr>
      <xdr:spPr>
        <a:xfrm>
          <a:off x="1384275" y="8144341"/>
          <a:ext cx="346954" cy="1565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n-US" sz="1000">
              <a:solidFill>
                <a:schemeClr val="bg1">
                  <a:lumMod val="65000"/>
                </a:schemeClr>
              </a:solidFill>
            </a:rPr>
            <a:t>Cert</a:t>
          </a:r>
          <a:r>
            <a:rPr lang="en-US" sz="1000" baseline="0">
              <a:solidFill>
                <a:schemeClr val="bg1">
                  <a:lumMod val="65000"/>
                </a:schemeClr>
              </a:solidFill>
            </a:rPr>
            <a:t> #:</a:t>
          </a:r>
          <a:endParaRPr lang="en-US" sz="1000">
            <a:solidFill>
              <a:schemeClr val="bg1">
                <a:lumMod val="65000"/>
              </a:schemeClr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74948-D807-475C-9F2C-7FDDC48176A9}">
  <dimension ref="A1:X69"/>
  <sheetViews>
    <sheetView tabSelected="1" view="pageLayout" zoomScale="70" zoomScaleNormal="70" zoomScaleSheetLayoutView="85" zoomScalePageLayoutView="70" workbookViewId="0">
      <selection activeCell="I37" sqref="I37"/>
    </sheetView>
  </sheetViews>
  <sheetFormatPr defaultColWidth="9.140625" defaultRowHeight="12.75" x14ac:dyDescent="0.2"/>
  <cols>
    <col min="1" max="1" width="19.5703125" style="3" customWidth="1"/>
    <col min="2" max="2" width="2.7109375" style="3" customWidth="1"/>
    <col min="3" max="10" width="7.5703125" style="3" customWidth="1"/>
    <col min="11" max="11" width="9.140625" style="3" customWidth="1"/>
    <col min="12" max="12" width="9.42578125" style="3" customWidth="1"/>
    <col min="13" max="13" width="6.7109375" style="3" customWidth="1"/>
    <col min="14" max="19" width="16" style="3" customWidth="1"/>
    <col min="20" max="20" width="9.140625" style="3"/>
    <col min="21" max="21" width="8.140625" style="3" bestFit="1" customWidth="1"/>
    <col min="22" max="22" width="4.42578125" style="3" bestFit="1" customWidth="1"/>
    <col min="23" max="23" width="8.140625" style="3" bestFit="1" customWidth="1"/>
    <col min="24" max="24" width="4.42578125" style="3" bestFit="1" customWidth="1"/>
    <col min="25" max="25" width="8.140625" style="3" bestFit="1" customWidth="1"/>
    <col min="26" max="26" width="4.42578125" style="3" bestFit="1" customWidth="1"/>
    <col min="27" max="27" width="8.140625" style="3" bestFit="1" customWidth="1"/>
    <col min="28" max="28" width="4.42578125" style="3" bestFit="1" customWidth="1"/>
    <col min="29" max="29" width="8.140625" style="3" bestFit="1" customWidth="1"/>
    <col min="30" max="30" width="4.42578125" style="3" bestFit="1" customWidth="1"/>
    <col min="31" max="16384" width="9.140625" style="3"/>
  </cols>
  <sheetData>
    <row r="1" spans="1:13" ht="18.75" customHeight="1" x14ac:dyDescent="0.25">
      <c r="A1" s="49" t="s">
        <v>53</v>
      </c>
      <c r="B1" s="149"/>
      <c r="C1" s="149"/>
      <c r="D1" s="149"/>
      <c r="E1" s="150" t="s">
        <v>26</v>
      </c>
      <c r="F1" s="150"/>
      <c r="G1" s="149"/>
      <c r="H1" s="149"/>
      <c r="I1" s="150" t="s">
        <v>0</v>
      </c>
      <c r="J1" s="150"/>
      <c r="K1" s="143"/>
      <c r="L1" s="144"/>
    </row>
    <row r="2" spans="1:13" ht="18.75" customHeight="1" x14ac:dyDescent="0.25">
      <c r="A2" s="19" t="s">
        <v>51</v>
      </c>
      <c r="B2" s="126"/>
      <c r="C2" s="126"/>
      <c r="D2" s="126"/>
      <c r="E2" s="112" t="s">
        <v>25</v>
      </c>
      <c r="F2" s="112"/>
      <c r="G2" s="126"/>
      <c r="H2" s="126"/>
      <c r="I2" s="112" t="s">
        <v>28</v>
      </c>
      <c r="J2" s="112"/>
      <c r="K2" s="145"/>
      <c r="L2" s="146"/>
    </row>
    <row r="3" spans="1:13" ht="18.75" customHeight="1" x14ac:dyDescent="0.25">
      <c r="A3" s="19" t="s">
        <v>52</v>
      </c>
      <c r="B3" s="126"/>
      <c r="C3" s="126"/>
      <c r="D3" s="126"/>
      <c r="E3" s="112" t="s">
        <v>24</v>
      </c>
      <c r="F3" s="112"/>
      <c r="G3" s="126"/>
      <c r="H3" s="126"/>
      <c r="I3" s="112" t="s">
        <v>29</v>
      </c>
      <c r="J3" s="112"/>
      <c r="K3" s="145"/>
      <c r="L3" s="146"/>
    </row>
    <row r="4" spans="1:13" ht="18.75" customHeight="1" thickBot="1" x14ac:dyDescent="0.3">
      <c r="A4" s="50" t="s">
        <v>27</v>
      </c>
      <c r="B4" s="127"/>
      <c r="C4" s="127"/>
      <c r="D4" s="127"/>
      <c r="E4" s="128" t="s">
        <v>55</v>
      </c>
      <c r="F4" s="128"/>
      <c r="G4" s="127"/>
      <c r="H4" s="127"/>
      <c r="I4" s="128" t="s">
        <v>17</v>
      </c>
      <c r="J4" s="128"/>
      <c r="K4" s="127"/>
      <c r="L4" s="151"/>
    </row>
    <row r="5" spans="1:13" ht="1.5" customHeight="1" thickBot="1" x14ac:dyDescent="0.3">
      <c r="A5" s="2"/>
      <c r="B5"/>
      <c r="C5"/>
      <c r="D5"/>
      <c r="I5"/>
      <c r="J5"/>
      <c r="K5"/>
      <c r="L5"/>
    </row>
    <row r="6" spans="1:13" ht="18" customHeight="1" x14ac:dyDescent="0.25">
      <c r="A6" s="18" t="s">
        <v>18</v>
      </c>
      <c r="B6" s="119" t="s">
        <v>20</v>
      </c>
      <c r="C6" s="120"/>
      <c r="D6" s="121"/>
      <c r="E6" s="124"/>
      <c r="F6" s="124"/>
      <c r="G6" s="125" t="s">
        <v>21</v>
      </c>
      <c r="H6" s="125"/>
      <c r="I6" s="124"/>
      <c r="J6" s="124"/>
      <c r="K6" s="16"/>
      <c r="L6" s="17"/>
    </row>
    <row r="7" spans="1:13" x14ac:dyDescent="0.2">
      <c r="A7" s="161" t="s">
        <v>19</v>
      </c>
      <c r="B7" s="162"/>
      <c r="C7" s="163">
        <v>1</v>
      </c>
      <c r="D7" s="163">
        <v>2</v>
      </c>
      <c r="E7" s="163">
        <v>3</v>
      </c>
      <c r="F7" s="163">
        <v>4</v>
      </c>
      <c r="G7" s="163">
        <v>5</v>
      </c>
      <c r="H7" s="163">
        <v>6</v>
      </c>
      <c r="I7" s="163">
        <v>7</v>
      </c>
      <c r="J7" s="163">
        <v>8</v>
      </c>
      <c r="K7" s="163">
        <v>9</v>
      </c>
      <c r="L7" s="164">
        <v>10</v>
      </c>
    </row>
    <row r="8" spans="1:13" ht="19.5" customHeight="1" x14ac:dyDescent="0.25">
      <c r="A8" s="122" t="s">
        <v>22</v>
      </c>
      <c r="B8" s="123"/>
      <c r="C8" s="34"/>
      <c r="D8" s="34"/>
      <c r="E8" s="34"/>
      <c r="F8" s="34"/>
      <c r="G8" s="34"/>
      <c r="H8" s="34"/>
      <c r="I8" s="34"/>
      <c r="J8" s="34"/>
      <c r="K8" s="34"/>
      <c r="L8" s="35"/>
    </row>
    <row r="9" spans="1:13" ht="19.5" customHeight="1" x14ac:dyDescent="0.25">
      <c r="A9" s="122" t="s">
        <v>23</v>
      </c>
      <c r="B9" s="123"/>
      <c r="C9" s="36"/>
      <c r="D9" s="37"/>
      <c r="E9" s="36"/>
      <c r="F9" s="37"/>
      <c r="G9" s="34"/>
      <c r="H9" s="34"/>
      <c r="I9" s="34"/>
      <c r="J9" s="38"/>
      <c r="K9" s="38"/>
      <c r="L9" s="35"/>
      <c r="M9" s="4"/>
    </row>
    <row r="10" spans="1:13" ht="19.5" customHeight="1" thickBot="1" x14ac:dyDescent="0.3">
      <c r="A10" s="122" t="s">
        <v>47</v>
      </c>
      <c r="B10" s="123"/>
      <c r="C10" s="37"/>
      <c r="D10" s="37"/>
      <c r="E10" s="37"/>
      <c r="F10" s="39"/>
      <c r="G10" s="39"/>
      <c r="H10" s="39"/>
      <c r="I10" s="39"/>
      <c r="J10" s="39"/>
      <c r="K10" s="39"/>
      <c r="L10" s="40"/>
      <c r="M10" s="4"/>
    </row>
    <row r="11" spans="1:13" ht="19.5" customHeight="1" thickBot="1" x14ac:dyDescent="0.3">
      <c r="A11" s="115" t="s">
        <v>43</v>
      </c>
      <c r="B11" s="116"/>
      <c r="C11" s="116"/>
      <c r="D11" s="113"/>
      <c r="E11" s="114"/>
      <c r="F11" s="157" t="s">
        <v>2</v>
      </c>
      <c r="G11" s="158"/>
      <c r="H11" s="158"/>
      <c r="I11" s="158"/>
      <c r="J11" s="174" t="str">
        <f>IF(C10="","",ROUND(AVERAGE(C10:L10),0))</f>
        <v/>
      </c>
      <c r="K11" s="174"/>
      <c r="L11" s="175"/>
      <c r="M11" s="4"/>
    </row>
    <row r="12" spans="1:13" ht="12.75" customHeight="1" thickBot="1" x14ac:dyDescent="0.25">
      <c r="A12" s="153" t="s">
        <v>1</v>
      </c>
      <c r="B12" s="154"/>
      <c r="C12" s="154"/>
      <c r="D12" s="154"/>
      <c r="E12" s="154"/>
      <c r="F12" s="155"/>
      <c r="G12" s="155"/>
      <c r="H12" s="155"/>
      <c r="I12" s="155"/>
      <c r="J12" s="155"/>
      <c r="K12" s="155"/>
      <c r="L12" s="156"/>
      <c r="M12" s="4"/>
    </row>
    <row r="13" spans="1:13" ht="3" customHeight="1" thickBot="1" x14ac:dyDescent="0.3">
      <c r="A13"/>
      <c r="B13"/>
      <c r="C13" s="1"/>
      <c r="D13" s="1"/>
      <c r="E13" s="1"/>
      <c r="F13" s="1"/>
      <c r="G13" s="1"/>
      <c r="H13" s="1"/>
      <c r="I13" s="1"/>
      <c r="J13" s="1"/>
      <c r="K13" s="1"/>
      <c r="L13" s="1"/>
      <c r="M13" s="4"/>
    </row>
    <row r="14" spans="1:13" ht="15.75" customHeight="1" thickBot="1" x14ac:dyDescent="0.3">
      <c r="A14" s="147" t="s">
        <v>54</v>
      </c>
      <c r="B14" s="148"/>
      <c r="C14" s="117"/>
      <c r="D14" s="118"/>
      <c r="E14" s="118"/>
      <c r="F14" s="118"/>
      <c r="G14" s="118"/>
      <c r="H14" s="118"/>
      <c r="I14" s="118"/>
      <c r="J14" s="118"/>
      <c r="K14" s="118"/>
      <c r="L14" s="152"/>
      <c r="M14" s="4"/>
    </row>
    <row r="15" spans="1:13" ht="18.75" customHeight="1" x14ac:dyDescent="0.25">
      <c r="A15" s="147" t="s">
        <v>30</v>
      </c>
      <c r="B15" s="148"/>
      <c r="C15" s="117"/>
      <c r="D15" s="118"/>
      <c r="E15" s="118"/>
      <c r="F15" s="118"/>
      <c r="G15" s="118"/>
      <c r="H15" s="118"/>
      <c r="I15" s="118"/>
      <c r="J15" s="118"/>
      <c r="K15" s="118"/>
      <c r="L15" s="152"/>
      <c r="M15" s="4"/>
    </row>
    <row r="16" spans="1:13" ht="18.75" customHeight="1" x14ac:dyDescent="0.25">
      <c r="A16" s="135" t="s">
        <v>21</v>
      </c>
      <c r="B16" s="136"/>
      <c r="C16" s="111"/>
      <c r="D16" s="109"/>
      <c r="E16" s="109"/>
      <c r="F16" s="109"/>
      <c r="G16" s="109"/>
      <c r="H16" s="109"/>
      <c r="I16" s="109"/>
      <c r="J16" s="109"/>
      <c r="K16" s="109"/>
      <c r="L16" s="110"/>
      <c r="M16" s="4"/>
    </row>
    <row r="17" spans="1:24" ht="18.75" customHeight="1" x14ac:dyDescent="0.25">
      <c r="A17" s="135" t="s">
        <v>31</v>
      </c>
      <c r="B17" s="136"/>
      <c r="C17" s="111"/>
      <c r="D17" s="109"/>
      <c r="E17" s="109"/>
      <c r="F17" s="109"/>
      <c r="G17" s="109"/>
      <c r="H17" s="109"/>
      <c r="I17" s="109"/>
      <c r="J17" s="109"/>
      <c r="K17" s="109"/>
      <c r="L17" s="110"/>
      <c r="M17" s="4"/>
      <c r="N17" s="4"/>
      <c r="O17" s="4"/>
      <c r="P17" s="4"/>
      <c r="Q17" s="4"/>
    </row>
    <row r="18" spans="1:24" ht="18.75" customHeight="1" x14ac:dyDescent="0.25">
      <c r="A18" s="135" t="s">
        <v>16</v>
      </c>
      <c r="B18" s="136"/>
      <c r="C18" s="111"/>
      <c r="D18" s="109"/>
      <c r="E18" s="109"/>
      <c r="F18" s="109"/>
      <c r="G18" s="109"/>
      <c r="H18" s="109"/>
      <c r="I18" s="109"/>
      <c r="J18" s="109"/>
      <c r="K18" s="109"/>
      <c r="L18" s="110"/>
      <c r="M18" s="4"/>
    </row>
    <row r="19" spans="1:24" ht="18.75" customHeight="1" x14ac:dyDescent="0.25">
      <c r="A19" s="135" t="s">
        <v>32</v>
      </c>
      <c r="B19" s="136"/>
      <c r="C19" s="42" t="s">
        <v>3</v>
      </c>
      <c r="D19" s="41" t="s">
        <v>4</v>
      </c>
      <c r="E19" s="42" t="s">
        <v>5</v>
      </c>
      <c r="F19" s="41" t="s">
        <v>6</v>
      </c>
      <c r="G19" s="42"/>
      <c r="H19" s="41"/>
      <c r="I19" s="42"/>
      <c r="J19" s="41"/>
      <c r="K19" s="43"/>
      <c r="L19" s="44"/>
      <c r="M19" s="4"/>
    </row>
    <row r="20" spans="1:24" ht="18.75" customHeight="1" x14ac:dyDescent="0.25">
      <c r="A20" s="135" t="s">
        <v>33</v>
      </c>
      <c r="B20" s="136"/>
      <c r="C20" s="42"/>
      <c r="D20" s="176" t="s">
        <v>7</v>
      </c>
      <c r="E20" s="42"/>
      <c r="F20" s="176" t="s">
        <v>7</v>
      </c>
      <c r="G20" s="42"/>
      <c r="H20" s="176" t="s">
        <v>7</v>
      </c>
      <c r="I20" s="42"/>
      <c r="J20" s="176" t="s">
        <v>7</v>
      </c>
      <c r="K20" s="43"/>
      <c r="L20" s="177" t="s">
        <v>7</v>
      </c>
    </row>
    <row r="21" spans="1:24" ht="18.75" customHeight="1" x14ac:dyDescent="0.2">
      <c r="A21" s="21"/>
      <c r="B21" s="55">
        <v>1</v>
      </c>
      <c r="C21" s="45"/>
      <c r="D21" s="46"/>
      <c r="E21" s="45"/>
      <c r="F21" s="46"/>
      <c r="G21" s="45"/>
      <c r="H21" s="46"/>
      <c r="I21" s="45"/>
      <c r="J21" s="46"/>
      <c r="K21" s="47"/>
      <c r="L21" s="48"/>
    </row>
    <row r="22" spans="1:24" ht="18.75" customHeight="1" x14ac:dyDescent="0.2">
      <c r="A22" s="21"/>
      <c r="B22" s="55">
        <v>2</v>
      </c>
      <c r="C22" s="45"/>
      <c r="D22" s="46"/>
      <c r="E22" s="45"/>
      <c r="F22" s="46"/>
      <c r="G22" s="45"/>
      <c r="H22" s="46"/>
      <c r="I22" s="45"/>
      <c r="J22" s="46"/>
      <c r="K22" s="47"/>
      <c r="L22" s="48"/>
      <c r="O22" s="6"/>
      <c r="P22" s="6"/>
      <c r="Q22" s="6"/>
    </row>
    <row r="23" spans="1:24" ht="18.75" customHeight="1" x14ac:dyDescent="0.2">
      <c r="A23" s="21"/>
      <c r="B23" s="55">
        <v>3</v>
      </c>
      <c r="C23" s="45"/>
      <c r="D23" s="46"/>
      <c r="E23" s="45"/>
      <c r="F23" s="46"/>
      <c r="G23" s="45"/>
      <c r="H23" s="46"/>
      <c r="I23" s="45"/>
      <c r="J23" s="46"/>
      <c r="K23" s="47"/>
      <c r="L23" s="48"/>
      <c r="O23" s="6"/>
      <c r="P23" s="6"/>
      <c r="Q23" s="6"/>
    </row>
    <row r="24" spans="1:24" ht="18.75" customHeight="1" x14ac:dyDescent="0.2">
      <c r="A24" s="21"/>
      <c r="B24" s="55">
        <v>4</v>
      </c>
      <c r="C24" s="45"/>
      <c r="D24" s="46"/>
      <c r="E24" s="45"/>
      <c r="F24" s="46"/>
      <c r="G24" s="45"/>
      <c r="H24" s="46"/>
      <c r="I24" s="45"/>
      <c r="J24" s="46"/>
      <c r="K24" s="47"/>
      <c r="L24" s="48"/>
      <c r="M24" s="15"/>
      <c r="N24" s="15"/>
      <c r="Q24" s="5"/>
    </row>
    <row r="25" spans="1:24" ht="18.75" customHeight="1" x14ac:dyDescent="0.2">
      <c r="A25" s="21"/>
      <c r="B25" s="55">
        <v>5</v>
      </c>
      <c r="C25" s="45"/>
      <c r="D25" s="46"/>
      <c r="E25" s="45"/>
      <c r="F25" s="46"/>
      <c r="G25" s="45"/>
      <c r="H25" s="46"/>
      <c r="I25" s="45"/>
      <c r="J25" s="46"/>
      <c r="K25" s="47"/>
      <c r="L25" s="48"/>
      <c r="M25" s="15"/>
      <c r="N25" s="15"/>
    </row>
    <row r="26" spans="1:24" ht="13.5" customHeight="1" x14ac:dyDescent="0.2">
      <c r="A26" s="107" t="s">
        <v>41</v>
      </c>
      <c r="B26" s="108"/>
      <c r="C26" s="102" t="str">
        <f t="shared" ref="C26:L26" si="0">IF(C21="","",ROUND(AVERAGE(C21:C25),0))</f>
        <v/>
      </c>
      <c r="D26" s="103" t="str">
        <f t="shared" si="0"/>
        <v/>
      </c>
      <c r="E26" s="102" t="str">
        <f t="shared" si="0"/>
        <v/>
      </c>
      <c r="F26" s="103" t="str">
        <f t="shared" si="0"/>
        <v/>
      </c>
      <c r="G26" s="102" t="str">
        <f t="shared" si="0"/>
        <v/>
      </c>
      <c r="H26" s="103" t="str">
        <f t="shared" si="0"/>
        <v/>
      </c>
      <c r="I26" s="102" t="str">
        <f t="shared" si="0"/>
        <v/>
      </c>
      <c r="J26" s="103" t="str">
        <f t="shared" si="0"/>
        <v/>
      </c>
      <c r="K26" s="104" t="str">
        <f t="shared" si="0"/>
        <v/>
      </c>
      <c r="L26" s="97" t="str">
        <f t="shared" si="0"/>
        <v/>
      </c>
      <c r="M26" s="15"/>
      <c r="N26" s="15"/>
    </row>
    <row r="27" spans="1:24" s="4" customFormat="1" ht="13.5" customHeight="1" x14ac:dyDescent="0.2">
      <c r="A27" s="107"/>
      <c r="B27" s="108"/>
      <c r="C27" s="102"/>
      <c r="D27" s="103"/>
      <c r="E27" s="102"/>
      <c r="F27" s="103"/>
      <c r="G27" s="102"/>
      <c r="H27" s="103"/>
      <c r="I27" s="102"/>
      <c r="J27" s="103"/>
      <c r="K27" s="104"/>
      <c r="L27" s="97"/>
      <c r="M27" s="5"/>
      <c r="N27" s="5"/>
      <c r="O27" s="5"/>
      <c r="P27" s="5"/>
      <c r="Q27" s="5"/>
    </row>
    <row r="28" spans="1:24" ht="13.5" customHeight="1" x14ac:dyDescent="0.2">
      <c r="A28" s="105" t="s">
        <v>34</v>
      </c>
      <c r="B28" s="106"/>
      <c r="C28" s="98" t="str">
        <f>IF($G$4="","",IF($G$4=1.25,$D$35,IF($G$4=1.5,$E$35,IF($G$4=1.75,$F$35,IF($G$4=2,$G$35,IF($G$4=2.25,$H$35,IF($G$4=2.5,$I$35,IF($G$4=2.75,$J$35,IF($G$4=3,$K$35,IF($G$4=3.25,$L$35,0))))))))))</f>
        <v/>
      </c>
      <c r="D28" s="99"/>
      <c r="E28" s="98" t="str">
        <f>IF($G$4="","",IF($G$4=1.25,$D$35,IF($G$4=1.5,$E$35,IF($G$4=1.75,$F$35,IF($G$4=2,$G$35,IF($G$4=2.25,$H$35,IF($G$4=2.5,$I$35,IF($G$4=2.75,$J$35,IF($G$4=3,$K$35,IF($G$4=3.25,$L$35,0))))))))))</f>
        <v/>
      </c>
      <c r="F28" s="99"/>
      <c r="G28" s="98" t="str">
        <f t="shared" ref="G28" si="1">IF($G$4="","",IF($G$4=1.25,$D$35,IF($G$4=1.5,$E$35,IF($G$4=1.75,$F$35,IF($G$4=2,$G$35,IF($G$4=2.25,$H$35,IF($G$4=2.5,$I$35,IF($G$4=2.75,$J$35,IF($G$4=3,$K$35,IF($G$4=3.25,$L$35,0))))))))))</f>
        <v/>
      </c>
      <c r="H28" s="99"/>
      <c r="I28" s="98" t="str">
        <f t="shared" ref="I28" si="2">IF($G$4="","",IF($G$4=1.25,$D$35,IF($G$4=1.5,$E$35,IF($G$4=1.75,$F$35,IF($G$4=2,$G$35,IF($G$4=2.25,$H$35,IF($G$4=2.5,$I$35,IF($G$4=2.75,$J$35,IF($G$4=3,$K$35,IF($G$4=3.25,$L$35,0))))))))))</f>
        <v/>
      </c>
      <c r="J28" s="99"/>
      <c r="K28" s="100" t="str">
        <f t="shared" ref="K28" si="3">IF($G$4="","",IF($G$4=1.25,$D$35,IF($G$4=1.5,$E$35,IF($G$4=1.75,$F$35,IF($G$4=2,$G$35,IF($G$4=2.25,$H$35,IF($G$4=2.5,$I$35,IF($G$4=2.75,$J$35,IF($G$4=3,$K$35,IF($G$4=3.25,$L$35,0))))))))))</f>
        <v/>
      </c>
      <c r="L28" s="101"/>
    </row>
    <row r="29" spans="1:24" ht="13.5" customHeight="1" x14ac:dyDescent="0.2">
      <c r="A29" s="107" t="s">
        <v>44</v>
      </c>
      <c r="B29" s="108"/>
      <c r="C29" s="11" t="str">
        <f>IF(C26="","",ROUND((C26-($J$11*C28))/(1-C28),0))</f>
        <v/>
      </c>
      <c r="D29" s="23" t="str">
        <f>IF(D26="","",ROUND((D26-($J$11*C28))/(1-C28),0))</f>
        <v/>
      </c>
      <c r="E29" s="11" t="str">
        <f>IF(E26="","",ROUND((E26-($J$11*E28))/(1-E28),0))</f>
        <v/>
      </c>
      <c r="F29" s="23" t="str">
        <f>IF(F26="","",ROUND((F26-($J$11*E28))/(1-E28),0))</f>
        <v/>
      </c>
      <c r="G29" s="11" t="str">
        <f>IF(G26="","",ROUND((G26-($J$11*G28))/(1-G28),0))</f>
        <v/>
      </c>
      <c r="H29" s="23" t="str">
        <f>IF(H26="","",ROUND((H26-($J$11*G28))/(1-G28),0))</f>
        <v/>
      </c>
      <c r="I29" s="11" t="str">
        <f>IF(I26="","",ROUND((I26-($J$11*I28))/(1-I28),0))</f>
        <v/>
      </c>
      <c r="J29" s="23" t="str">
        <f>IF(J26="","",ROUND((J26-($J$11*I28))/(1-I28),0))</f>
        <v/>
      </c>
      <c r="K29" s="25" t="str">
        <f>IF(K26="","",ROUND((K26-($J$11*K28))/(1-K28),0))</f>
        <v/>
      </c>
      <c r="L29" s="20" t="str">
        <f>IF(L26="","",ROUND((L26-($J$11*K28))/(1-K28),0))</f>
        <v/>
      </c>
      <c r="M29" s="13"/>
      <c r="N29" s="14"/>
      <c r="O29" s="10"/>
      <c r="P29" s="10"/>
      <c r="Q29" s="10"/>
    </row>
    <row r="30" spans="1:24" ht="13.5" customHeight="1" x14ac:dyDescent="0.2">
      <c r="A30" s="141" t="s">
        <v>42</v>
      </c>
      <c r="B30" s="142"/>
      <c r="C30" s="11" t="str">
        <f t="shared" ref="C30:L30" si="4">IF(C29="","",ROUND(C29*100/$G$3,0))</f>
        <v/>
      </c>
      <c r="D30" s="23" t="str">
        <f t="shared" si="4"/>
        <v/>
      </c>
      <c r="E30" s="11" t="str">
        <f t="shared" si="4"/>
        <v/>
      </c>
      <c r="F30" s="23" t="str">
        <f t="shared" si="4"/>
        <v/>
      </c>
      <c r="G30" s="11" t="str">
        <f t="shared" si="4"/>
        <v/>
      </c>
      <c r="H30" s="23" t="str">
        <f t="shared" si="4"/>
        <v/>
      </c>
      <c r="I30" s="11" t="str">
        <f t="shared" si="4"/>
        <v/>
      </c>
      <c r="J30" s="23" t="str">
        <f t="shared" si="4"/>
        <v/>
      </c>
      <c r="K30" s="25" t="str">
        <f t="shared" si="4"/>
        <v/>
      </c>
      <c r="L30" s="20" t="str">
        <f t="shared" si="4"/>
        <v/>
      </c>
      <c r="M30" s="9"/>
      <c r="N30" s="9"/>
      <c r="O30" s="9"/>
      <c r="P30" s="9"/>
      <c r="Q30" s="9"/>
    </row>
    <row r="31" spans="1:24" ht="13.5" customHeight="1" x14ac:dyDescent="0.2">
      <c r="A31" s="137" t="s">
        <v>45</v>
      </c>
      <c r="B31" s="138"/>
      <c r="C31" s="12" t="str">
        <f>IF(C30="","",IF(C30&lt;92,"FAIL",IF(C30&gt;97,"FAIL","PASS")))</f>
        <v/>
      </c>
      <c r="D31" s="24" t="str">
        <f>IF(D30="","",IF(D30&lt;90,"FAIL",IF(D30&gt;97,"FAIL","PASS")))</f>
        <v/>
      </c>
      <c r="E31" s="12" t="str">
        <f>IF(E30="","",IF(E30&lt;92,"FAIL",IF(E30&gt;97,"FAIL","PASS")))</f>
        <v/>
      </c>
      <c r="F31" s="24" t="str">
        <f>IF(F30="","",IF(F30&lt;90,"FAIL",IF(F30&gt;97,"FAIL","PASS")))</f>
        <v/>
      </c>
      <c r="G31" s="12" t="str">
        <f>IF(G30="","",IF(G30&lt;92,"FAIL",IF(G30&gt;97,"FAIL","PASS")))</f>
        <v/>
      </c>
      <c r="H31" s="24" t="str">
        <f>IF(H30="","",IF(H30&lt;90,"FAIL",IF(H30&gt;97,"FAIL","PASS")))</f>
        <v/>
      </c>
      <c r="I31" s="12" t="str">
        <f>IF(I30="","",IF(I30&lt;92,"FAIL",IF(I30&gt;97,"FAIL","PASS")))</f>
        <v/>
      </c>
      <c r="J31" s="24" t="str">
        <f>IF(J30="","",IF(J30&lt;90,"FAIL",IF(J30&gt;97,"FAIL","PASS")))</f>
        <v/>
      </c>
      <c r="K31" s="26" t="str">
        <f>IF(K30="","",IF(K30&lt;92,"FAIL",IF(K30&gt;97,"FAIL","PASS")))</f>
        <v/>
      </c>
      <c r="L31" s="22" t="str">
        <f>IF(L30="","",IF(L30&lt;90,"FAIL",IF(L30&gt;97,"FAIL","PASS")))</f>
        <v/>
      </c>
      <c r="M31" s="9"/>
      <c r="N31" s="9"/>
      <c r="O31" s="9"/>
      <c r="P31" s="9"/>
      <c r="Q31" s="9"/>
    </row>
    <row r="32" spans="1:24" ht="13.5" customHeight="1" thickBot="1" x14ac:dyDescent="0.3">
      <c r="A32" s="139" t="s">
        <v>46</v>
      </c>
      <c r="B32" s="140"/>
      <c r="C32" s="159" t="str">
        <f>IF(C31="","",(C49)/100)</f>
        <v/>
      </c>
      <c r="D32" s="160" t="str">
        <f>IF(D31="","",(D49)/100)</f>
        <v/>
      </c>
      <c r="E32" s="159" t="str">
        <f>IF(E31="","",(E49)/100)</f>
        <v/>
      </c>
      <c r="F32" s="160" t="str">
        <f>IF(F31="","",(F49)/100)</f>
        <v/>
      </c>
      <c r="G32" s="159" t="str">
        <f>IF(G31="","",(G49)/100)</f>
        <v/>
      </c>
      <c r="H32" s="160" t="str">
        <f>IF(H31="","",(H49)/100)</f>
        <v/>
      </c>
      <c r="I32" s="159" t="str">
        <f>IF(I31="","",(I49)/100)</f>
        <v/>
      </c>
      <c r="J32" s="160" t="str">
        <f>IF(J31="","",(J49)/100)</f>
        <v/>
      </c>
      <c r="K32" s="159" t="str">
        <f>IF(K31="","",(K49)/100)</f>
        <v/>
      </c>
      <c r="L32" s="160" t="str">
        <f>IF(L31="","",(L49)/100)</f>
        <v/>
      </c>
      <c r="M32" s="9"/>
      <c r="N32" s="9"/>
      <c r="O32" s="9"/>
      <c r="P32" s="9"/>
      <c r="Q32" s="9"/>
      <c r="R32" s="6"/>
      <c r="S32" s="6"/>
      <c r="T32" s="6"/>
      <c r="U32" s="6"/>
      <c r="V32" s="6"/>
      <c r="W32" s="6"/>
      <c r="X32" s="6"/>
    </row>
    <row r="33" spans="1:24" ht="3.75" customHeight="1" thickBot="1" x14ac:dyDescent="0.3">
      <c r="A33" s="8"/>
      <c r="B33" s="7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9"/>
      <c r="N33" s="9"/>
      <c r="O33" s="9"/>
      <c r="P33" s="9"/>
      <c r="Q33" s="9"/>
      <c r="R33" s="6"/>
      <c r="S33" s="6"/>
      <c r="T33" s="6"/>
      <c r="U33" s="6"/>
      <c r="V33" s="6"/>
      <c r="W33" s="6"/>
      <c r="X33" s="6"/>
    </row>
    <row r="34" spans="1:24" s="9" customFormat="1" ht="12" x14ac:dyDescent="0.2">
      <c r="A34" s="91" t="s">
        <v>35</v>
      </c>
      <c r="B34" s="92"/>
      <c r="C34" s="93"/>
      <c r="D34" s="56">
        <v>1.25</v>
      </c>
      <c r="E34" s="56" t="s">
        <v>8</v>
      </c>
      <c r="F34" s="56" t="s">
        <v>9</v>
      </c>
      <c r="G34" s="56" t="s">
        <v>10</v>
      </c>
      <c r="H34" s="56" t="s">
        <v>11</v>
      </c>
      <c r="I34" s="56" t="s">
        <v>12</v>
      </c>
      <c r="J34" s="56" t="s">
        <v>13</v>
      </c>
      <c r="K34" s="56" t="s">
        <v>14</v>
      </c>
      <c r="L34" s="57" t="s">
        <v>15</v>
      </c>
      <c r="R34" s="58"/>
    </row>
    <row r="35" spans="1:24" s="9" customFormat="1" thickBot="1" x14ac:dyDescent="0.25">
      <c r="A35" s="94" t="s">
        <v>36</v>
      </c>
      <c r="B35" s="95"/>
      <c r="C35" s="96"/>
      <c r="D35" s="59">
        <v>0.35888999999999999</v>
      </c>
      <c r="E35" s="59">
        <v>0.28454000000000002</v>
      </c>
      <c r="F35" s="59">
        <v>0.21914</v>
      </c>
      <c r="G35" s="59">
        <v>0.16495000000000001</v>
      </c>
      <c r="H35" s="59">
        <v>0.12078</v>
      </c>
      <c r="I35" s="59">
        <v>8.4180000000000005E-2</v>
      </c>
      <c r="J35" s="59">
        <v>5.4339999999999999E-2</v>
      </c>
      <c r="K35" s="59">
        <v>2.962E-2</v>
      </c>
      <c r="L35" s="59">
        <v>9.4699999999999993E-3</v>
      </c>
    </row>
    <row r="36" spans="1:24" ht="2.25" customHeight="1" thickBot="1" x14ac:dyDescent="0.25">
      <c r="A36" s="28"/>
      <c r="B36" s="29"/>
      <c r="C36" s="30"/>
      <c r="D36" s="27"/>
      <c r="E36" s="31"/>
      <c r="F36" s="31"/>
      <c r="G36" s="31"/>
      <c r="H36" s="31"/>
      <c r="I36" s="31"/>
      <c r="J36" s="31"/>
      <c r="K36" s="31"/>
      <c r="L36" s="32"/>
    </row>
    <row r="37" spans="1:24" x14ac:dyDescent="0.2">
      <c r="A37" s="129" t="s">
        <v>39</v>
      </c>
      <c r="B37" s="130"/>
      <c r="C37" s="53" t="s">
        <v>40</v>
      </c>
      <c r="D37" s="53">
        <v>0.94</v>
      </c>
      <c r="E37" s="53">
        <v>0.93</v>
      </c>
      <c r="F37" s="53">
        <v>0.92</v>
      </c>
      <c r="G37" s="53">
        <v>0.91</v>
      </c>
      <c r="H37" s="53">
        <v>0.9</v>
      </c>
      <c r="I37" s="53">
        <v>0.89</v>
      </c>
      <c r="J37" s="53">
        <v>0.88</v>
      </c>
      <c r="K37" s="53">
        <v>0.87</v>
      </c>
      <c r="L37" s="54">
        <v>0.86</v>
      </c>
    </row>
    <row r="38" spans="1:24" x14ac:dyDescent="0.2">
      <c r="A38" s="131" t="s">
        <v>38</v>
      </c>
      <c r="B38" s="132"/>
      <c r="C38" s="51">
        <v>1.02</v>
      </c>
      <c r="D38" s="51">
        <v>1</v>
      </c>
      <c r="E38" s="51">
        <v>1</v>
      </c>
      <c r="F38" s="51">
        <v>1</v>
      </c>
      <c r="G38" s="51">
        <v>0.96</v>
      </c>
      <c r="H38" s="51">
        <v>0.92</v>
      </c>
      <c r="I38" s="51">
        <v>0.88</v>
      </c>
      <c r="J38" s="51">
        <v>0.84</v>
      </c>
      <c r="K38" s="51">
        <v>0.74</v>
      </c>
      <c r="L38" s="52">
        <v>0.64</v>
      </c>
    </row>
    <row r="39" spans="1:24" s="10" customFormat="1" ht="13.5" thickBot="1" x14ac:dyDescent="0.25">
      <c r="A39" s="133" t="s">
        <v>37</v>
      </c>
      <c r="B39" s="134"/>
      <c r="C39" s="61">
        <v>0.02</v>
      </c>
      <c r="D39" s="61">
        <v>0.02</v>
      </c>
      <c r="E39" s="61">
        <v>0.01</v>
      </c>
      <c r="F39" s="61">
        <v>0.01</v>
      </c>
      <c r="G39" s="61">
        <v>0</v>
      </c>
      <c r="H39" s="61">
        <v>0</v>
      </c>
      <c r="I39" s="61">
        <v>-0.01</v>
      </c>
      <c r="J39" s="61">
        <v>-0.03</v>
      </c>
      <c r="K39" s="61">
        <v>-0.09</v>
      </c>
      <c r="L39" s="62">
        <v>-0.15</v>
      </c>
      <c r="M39" s="3"/>
      <c r="N39" s="3"/>
      <c r="O39" s="3"/>
    </row>
    <row r="40" spans="1:24" s="9" customFormat="1" ht="18" customHeight="1" x14ac:dyDescent="0.2">
      <c r="A40" s="77" t="s">
        <v>48</v>
      </c>
      <c r="B40" s="80"/>
      <c r="C40" s="81"/>
      <c r="D40" s="81"/>
      <c r="E40" s="81"/>
      <c r="F40" s="81"/>
      <c r="G40" s="81"/>
      <c r="H40" s="82"/>
      <c r="I40" s="165"/>
      <c r="J40" s="166"/>
      <c r="K40" s="166"/>
      <c r="L40" s="167"/>
      <c r="M40" s="3"/>
    </row>
    <row r="41" spans="1:24" s="9" customFormat="1" ht="18" customHeight="1" x14ac:dyDescent="0.2">
      <c r="A41" s="78"/>
      <c r="B41" s="83"/>
      <c r="C41" s="84"/>
      <c r="D41" s="84"/>
      <c r="E41" s="84"/>
      <c r="F41" s="84"/>
      <c r="G41" s="84"/>
      <c r="H41" s="85"/>
      <c r="I41" s="168"/>
      <c r="J41" s="169"/>
      <c r="K41" s="169"/>
      <c r="L41" s="170"/>
      <c r="M41" s="3"/>
    </row>
    <row r="42" spans="1:24" s="9" customFormat="1" ht="18" customHeight="1" thickBot="1" x14ac:dyDescent="0.25">
      <c r="A42" s="79"/>
      <c r="B42" s="83"/>
      <c r="C42" s="84"/>
      <c r="D42" s="84"/>
      <c r="E42" s="84"/>
      <c r="F42" s="84"/>
      <c r="G42" s="84"/>
      <c r="H42" s="85"/>
      <c r="I42" s="168"/>
      <c r="J42" s="169"/>
      <c r="K42" s="169"/>
      <c r="L42" s="170"/>
      <c r="M42" s="3"/>
    </row>
    <row r="43" spans="1:24" s="9" customFormat="1" ht="18" customHeight="1" x14ac:dyDescent="0.2">
      <c r="A43" s="86" t="s">
        <v>49</v>
      </c>
      <c r="B43" s="80"/>
      <c r="C43" s="81"/>
      <c r="D43" s="81"/>
      <c r="E43" s="81"/>
      <c r="F43" s="81"/>
      <c r="G43" s="81"/>
      <c r="H43" s="82"/>
      <c r="I43" s="171"/>
      <c r="J43" s="172"/>
      <c r="K43" s="172"/>
      <c r="L43" s="173"/>
      <c r="M43" s="3"/>
    </row>
    <row r="44" spans="1:24" s="9" customFormat="1" ht="18" customHeight="1" x14ac:dyDescent="0.2">
      <c r="A44" s="78"/>
      <c r="B44" s="83"/>
      <c r="C44" s="84"/>
      <c r="D44" s="84"/>
      <c r="E44" s="84"/>
      <c r="F44" s="84"/>
      <c r="G44" s="84"/>
      <c r="H44" s="85"/>
      <c r="I44" s="71" t="s">
        <v>50</v>
      </c>
      <c r="J44" s="72"/>
      <c r="K44" s="72"/>
      <c r="L44" s="73"/>
      <c r="M44" s="3"/>
    </row>
    <row r="45" spans="1:24" s="9" customFormat="1" ht="18" customHeight="1" thickBot="1" x14ac:dyDescent="0.25">
      <c r="A45" s="87"/>
      <c r="B45" s="88"/>
      <c r="C45" s="89"/>
      <c r="D45" s="89"/>
      <c r="E45" s="89"/>
      <c r="F45" s="89"/>
      <c r="G45" s="89"/>
      <c r="H45" s="90"/>
      <c r="I45" s="74"/>
      <c r="J45" s="75"/>
      <c r="K45" s="75"/>
      <c r="L45" s="76"/>
      <c r="M45" s="3"/>
    </row>
    <row r="46" spans="1:24" ht="12.75" customHeight="1" x14ac:dyDescent="0.2">
      <c r="A46" s="178">
        <v>43543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9"/>
    </row>
    <row r="47" spans="1:24" ht="12.75" customHeight="1" x14ac:dyDescent="0.2">
      <c r="A47" s="180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1"/>
    </row>
    <row r="48" spans="1:24" ht="12.75" customHeight="1" x14ac:dyDescent="0.2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1"/>
    </row>
    <row r="49" spans="1:14" ht="12.75" hidden="1" customHeight="1" x14ac:dyDescent="0.2">
      <c r="A49" s="60"/>
      <c r="B49" s="60"/>
      <c r="C49" s="65" t="str">
        <f>IF(C30="","",IF(C30=97,102,IF(C30=96,102,IF(C30=95,102,IF(C30=94,100,IF(C30=93,100,IF(C30=92,100,IF(C30=91,96,IF(C30=90,92,IF(C30=89,88,IF(C30=88,84,IF(C30=87,74,IF(C30&gt;97,"Note 1","Note 2")))))))))))))</f>
        <v/>
      </c>
      <c r="D49" s="66">
        <f>IF(D30="",0,IF(D30=97,2,IF(D30=96,2,IF(D30=95,2,IF(D30=94,2,IF(D30=93,1,IF(D30=92,1,IF(D30=91,0,IF(D30=90,0,IF(D30=89,-1,IF(D30=88,-3,IF(D30=87,-9,IF(D30=86,-15,IF(D30=85,-21,IF(D30&gt;97,"Note 1","Note 2")))))))))))))))</f>
        <v>0</v>
      </c>
      <c r="E49" s="65" t="str">
        <f t="shared" ref="E49" si="5">IF(E30="","",IF(E30=97,102,IF(E30=96,102,IF(E30=95,102,IF(E30=94,100,IF(E30=93,100,IF(E30=92,100,IF(E30=91,96,IF(E30=90,92,IF(E30=89,88,IF(E30=88,84,IF(E30=87,74,IF(E30&gt;97,"Note 1","Note 2")))))))))))))</f>
        <v/>
      </c>
      <c r="F49" s="66">
        <f t="shared" ref="F49" si="6">IF(F30="",0,IF(F30=97,2,IF(F30=96,2,IF(F30=95,2,IF(F30=94,2,IF(F30=93,1,IF(F30=92,1,IF(F30=91,0,IF(F30=90,0,IF(F30=89,-1,IF(F30=88,-3,IF(F30=87,-9,IF(F30=86,-15,IF(F30=85,-21,IF(F30&gt;97,"Note 1","Note 2")))))))))))))))</f>
        <v>0</v>
      </c>
      <c r="G49" s="65" t="str">
        <f t="shared" ref="G49" si="7">IF(G30="","",IF(G30=97,102,IF(G30=96,102,IF(G30=95,102,IF(G30=94,100,IF(G30=93,100,IF(G30=92,100,IF(G30=91,96,IF(G30=90,92,IF(G30=89,88,IF(G30=88,84,IF(G30=87,74,IF(G30&gt;97,"Note 1","Note 2")))))))))))))</f>
        <v/>
      </c>
      <c r="H49" s="66">
        <f t="shared" ref="H49" si="8">IF(H30="",0,IF(H30=97,2,IF(H30=96,2,IF(H30=95,2,IF(H30=94,2,IF(H30=93,1,IF(H30=92,1,IF(H30=91,0,IF(H30=90,0,IF(H30=89,-1,IF(H30=88,-3,IF(H30=87,-9,IF(H30=86,-15,IF(H30=85,-21,IF(H30&gt;97,"Note 1","Note 2")))))))))))))))</f>
        <v>0</v>
      </c>
      <c r="I49" s="65" t="str">
        <f t="shared" ref="I49" si="9">IF(I30="","",IF(I30=97,102,IF(I30=96,102,IF(I30=95,102,IF(I30=94,100,IF(I30=93,100,IF(I30=92,100,IF(I30=91,96,IF(I30=90,92,IF(I30=89,88,IF(I30=88,84,IF(I30=87,74,IF(I30&gt;97,"Note 1","Note 2")))))))))))))</f>
        <v/>
      </c>
      <c r="J49" s="66">
        <f t="shared" ref="J49" si="10">IF(J30="",0,IF(J30=97,2,IF(J30=96,2,IF(J30=95,2,IF(J30=94,2,IF(J30=93,1,IF(J30=92,1,IF(J30=91,0,IF(J30=90,0,IF(J30=89,-1,IF(J30=88,-3,IF(J30=87,-9,IF(J30=86,-15,IF(J30=85,-21,IF(J30&gt;97,"Note 1","Note 2")))))))))))))))</f>
        <v>0</v>
      </c>
      <c r="K49" s="65" t="str">
        <f t="shared" ref="K49" si="11">IF(K30="","",IF(K30=97,102,IF(K30=96,102,IF(K30=95,102,IF(K30=94,100,IF(K30=93,100,IF(K30=92,100,IF(K30=91,96,IF(K30=90,92,IF(K30=89,88,IF(K30=88,84,IF(K30=87,74,IF(K30&gt;97,"Note 1","Note 2")))))))))))))</f>
        <v/>
      </c>
      <c r="L49" s="66">
        <f t="shared" ref="L49" si="12">IF(L30="",0,IF(L30=97,2,IF(L30=96,2,IF(L30=95,2,IF(L30=94,2,IF(L30=93,1,IF(L30=92,1,IF(L30=91,0,IF(L30=90,0,IF(L30=89,-1,IF(L30=88,-3,IF(L30=87,-9,IF(L30=86,-15,IF(L30=85,-21,IF(L30&gt;97,"Note 1","Note 2")))))))))))))))</f>
        <v>0</v>
      </c>
    </row>
    <row r="50" spans="1:14" ht="13.5" hidden="1" customHeight="1" thickBot="1" x14ac:dyDescent="0.25">
      <c r="C50" s="63"/>
      <c r="D50" s="64"/>
      <c r="E50" s="63"/>
      <c r="F50" s="64"/>
      <c r="G50" s="63"/>
      <c r="H50" s="64"/>
      <c r="I50" s="63"/>
      <c r="J50" s="64"/>
      <c r="K50" s="63"/>
      <c r="L50" s="64"/>
    </row>
    <row r="55" spans="1:14" ht="15" x14ac:dyDescent="0.25">
      <c r="M55"/>
      <c r="N55"/>
    </row>
    <row r="56" spans="1:14" ht="15" x14ac:dyDescent="0.25">
      <c r="M56"/>
      <c r="N56"/>
    </row>
    <row r="57" spans="1:14" ht="15" x14ac:dyDescent="0.25">
      <c r="M57"/>
      <c r="N57"/>
    </row>
    <row r="58" spans="1:14" ht="15.75" hidden="1" thickBot="1" x14ac:dyDescent="0.25">
      <c r="M58" s="7"/>
      <c r="N58" s="7"/>
    </row>
    <row r="59" spans="1:14" ht="15" hidden="1" x14ac:dyDescent="0.2">
      <c r="C59" s="67"/>
      <c r="D59" s="69"/>
      <c r="M59" s="7"/>
      <c r="N59" s="7"/>
    </row>
    <row r="60" spans="1:14" ht="13.5" hidden="1" thickBot="1" x14ac:dyDescent="0.25">
      <c r="C60" s="68"/>
      <c r="D60" s="70"/>
    </row>
    <row r="61" spans="1:14" hidden="1" x14ac:dyDescent="0.2"/>
    <row r="62" spans="1:14" hidden="1" x14ac:dyDescent="0.2"/>
    <row r="65" ht="1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</sheetData>
  <sheetProtection algorithmName="SHA-512" hashValue="7oyz3r1m1tXBVEdoYpNikW/dl2wilXn4bIRh44tjfvqQqEXC8egty3TQTIWNVdxrb2hUdRhjxw/7D1p/A2RlDA==" saltValue="CayKXl+9ms2n46KrGX+tSA==" spinCount="100000" sheet="1" objects="1" scenarios="1" formatColumns="0" formatRows="0"/>
  <protectedRanges>
    <protectedRange sqref="M1:M2 E6:F6 E10 C20 E20 G20 I20 K20 G10:L10 K4 N27 D9:D10 D11:E11 C10 I6:J6 F9:F10 C21:L25 K1:L3 G1:G4 B1:B4 I36:L36 C14:L19" name="Range1"/>
    <protectedRange sqref="C40:H45 J40:L44 I40:I41" name="Range1_1"/>
  </protectedRanges>
  <mergeCells count="106">
    <mergeCell ref="I14:J14"/>
    <mergeCell ref="K14:L14"/>
    <mergeCell ref="K1:L1"/>
    <mergeCell ref="K2:L2"/>
    <mergeCell ref="K3:L3"/>
    <mergeCell ref="A15:B15"/>
    <mergeCell ref="A16:B16"/>
    <mergeCell ref="B1:D1"/>
    <mergeCell ref="G1:H1"/>
    <mergeCell ref="E1:F1"/>
    <mergeCell ref="I1:J1"/>
    <mergeCell ref="K4:L4"/>
    <mergeCell ref="E2:F2"/>
    <mergeCell ref="E3:F3"/>
    <mergeCell ref="E4:F4"/>
    <mergeCell ref="B2:D2"/>
    <mergeCell ref="B3:D3"/>
    <mergeCell ref="B4:D4"/>
    <mergeCell ref="A9:B9"/>
    <mergeCell ref="A10:B10"/>
    <mergeCell ref="K15:L15"/>
    <mergeCell ref="C16:D16"/>
    <mergeCell ref="E16:F16"/>
    <mergeCell ref="G16:H16"/>
    <mergeCell ref="A12:L12"/>
    <mergeCell ref="F11:I11"/>
    <mergeCell ref="A37:B37"/>
    <mergeCell ref="A38:B38"/>
    <mergeCell ref="A39:B39"/>
    <mergeCell ref="A17:B17"/>
    <mergeCell ref="A18:B18"/>
    <mergeCell ref="A19:B19"/>
    <mergeCell ref="A20:B20"/>
    <mergeCell ref="A31:B31"/>
    <mergeCell ref="A32:B32"/>
    <mergeCell ref="A29:B29"/>
    <mergeCell ref="A30:B30"/>
    <mergeCell ref="I2:J2"/>
    <mergeCell ref="B6:D6"/>
    <mergeCell ref="A7:B7"/>
    <mergeCell ref="A8:B8"/>
    <mergeCell ref="E6:F6"/>
    <mergeCell ref="G6:H6"/>
    <mergeCell ref="I6:J6"/>
    <mergeCell ref="G2:H2"/>
    <mergeCell ref="G3:H3"/>
    <mergeCell ref="G4:H4"/>
    <mergeCell ref="I4:J4"/>
    <mergeCell ref="I18:J18"/>
    <mergeCell ref="K18:L18"/>
    <mergeCell ref="C17:D17"/>
    <mergeCell ref="E17:F17"/>
    <mergeCell ref="G17:H17"/>
    <mergeCell ref="I17:J17"/>
    <mergeCell ref="K17:L17"/>
    <mergeCell ref="I3:J3"/>
    <mergeCell ref="G18:H18"/>
    <mergeCell ref="C18:D18"/>
    <mergeCell ref="E18:F18"/>
    <mergeCell ref="D11:E11"/>
    <mergeCell ref="A11:C11"/>
    <mergeCell ref="J11:L11"/>
    <mergeCell ref="I16:J16"/>
    <mergeCell ref="K16:L16"/>
    <mergeCell ref="C15:D15"/>
    <mergeCell ref="E15:F15"/>
    <mergeCell ref="G15:H15"/>
    <mergeCell ref="I15:J15"/>
    <mergeCell ref="A14:B14"/>
    <mergeCell ref="C14:D14"/>
    <mergeCell ref="E14:F14"/>
    <mergeCell ref="G14:H14"/>
    <mergeCell ref="A34:C34"/>
    <mergeCell ref="A35:C35"/>
    <mergeCell ref="L26:L27"/>
    <mergeCell ref="C28:D28"/>
    <mergeCell ref="E28:F28"/>
    <mergeCell ref="G28:H28"/>
    <mergeCell ref="I28:J28"/>
    <mergeCell ref="K28:L28"/>
    <mergeCell ref="G26:G27"/>
    <mergeCell ref="H26:H27"/>
    <mergeCell ref="I26:I27"/>
    <mergeCell ref="J26:J27"/>
    <mergeCell ref="K26:K27"/>
    <mergeCell ref="A28:B28"/>
    <mergeCell ref="C26:C27"/>
    <mergeCell ref="D26:D27"/>
    <mergeCell ref="E26:E27"/>
    <mergeCell ref="F26:F27"/>
    <mergeCell ref="A26:B27"/>
    <mergeCell ref="C59:C60"/>
    <mergeCell ref="D59:D60"/>
    <mergeCell ref="A46:L48"/>
    <mergeCell ref="I44:L45"/>
    <mergeCell ref="I40:L43"/>
    <mergeCell ref="A40:A42"/>
    <mergeCell ref="B40:H40"/>
    <mergeCell ref="B41:H41"/>
    <mergeCell ref="B42:E42"/>
    <mergeCell ref="F42:H42"/>
    <mergeCell ref="A43:A45"/>
    <mergeCell ref="B43:H43"/>
    <mergeCell ref="B44:H44"/>
    <mergeCell ref="B45:E45"/>
    <mergeCell ref="F45:H45"/>
  </mergeCells>
  <printOptions horizontalCentered="1" verticalCentered="1"/>
  <pageMargins left="0.25" right="0.25" top="0.83333333333333337" bottom="0.26268115942029002" header="0.3" footer="0.3"/>
  <pageSetup orientation="portrait" r:id="rId1"/>
  <headerFooter>
    <oddHeader xml:space="preserve">&amp;L&amp;"Arial,Regular"&amp;10       T - 401
       Rev 2019-03-20&amp;C&amp;12West Virginia Division Of Highways
401/402    Lot-By-Lot Asphalt Compaction Form&amp;R&amp;G   .         </oddHeader>
  </headerFooter>
  <colBreaks count="1" manualBreakCount="1">
    <brk id="12" max="49" man="1"/>
  </colBreaks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0E9A7B9847FA4582BA7A9C7414E584" ma:contentTypeVersion="73" ma:contentTypeDescription="Create a new document." ma:contentTypeScope="" ma:versionID="52ea84b0701d8f752916d36aed69dadb">
  <xsd:schema xmlns:xsd="http://www.w3.org/2001/XMLSchema" xmlns:xs="http://www.w3.org/2001/XMLSchema" xmlns:p="http://schemas.microsoft.com/office/2006/metadata/properties" xmlns:ns1="http://schemas.microsoft.com/sharepoint/v3" xmlns:ns2="e87d405a-4759-43f8-848c-21ef0bd2b117" targetNamespace="http://schemas.microsoft.com/office/2006/metadata/properties" ma:root="true" ma:fieldsID="9fa8b099df3ff6c909bae93d5a91f307" ns1:_="" ns2:_="">
    <xsd:import namespace="http://schemas.microsoft.com/sharepoint/v3"/>
    <xsd:import namespace="e87d405a-4759-43f8-848c-21ef0bd2b11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owonfrontpage" minOccurs="0"/>
                <xsd:element ref="ns2:WhatsNe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7d405a-4759-43f8-848c-21ef0bd2b117" elementFormDefault="qualified">
    <xsd:import namespace="http://schemas.microsoft.com/office/2006/documentManagement/types"/>
    <xsd:import namespace="http://schemas.microsoft.com/office/infopath/2007/PartnerControls"/>
    <xsd:element name="showonfrontpage" ma:index="6" nillable="true" ma:displayName="showonfrontpage" ma:default="0" ma:internalName="showonfrontpage" ma:readOnly="false">
      <xsd:simpleType>
        <xsd:restriction base="dms:Boolean"/>
      </xsd:simpleType>
    </xsd:element>
    <xsd:element name="WhatsNew" ma:index="7" nillable="true" ma:displayName="WhatsNew" ma:default="0" ma:internalName="WhatsNew_d18e45ac_x002d_d8ad_x002d_41c4_x002d_b7c6_x002d_fcf61d57e33b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_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owonfrontpage xmlns="e87d405a-4759-43f8-848c-21ef0bd2b117">false</showonfrontpage>
    <WhatsNew xmlns="e87d405a-4759-43f8-848c-21ef0bd2b117">false</WhatsNew>
  </documentManagement>
</p:properties>
</file>

<file path=customXml/itemProps1.xml><?xml version="1.0" encoding="utf-8"?>
<ds:datastoreItem xmlns:ds="http://schemas.openxmlformats.org/officeDocument/2006/customXml" ds:itemID="{33184E84-FAAE-43AE-A689-4B236B1666A3}"/>
</file>

<file path=customXml/itemProps2.xml><?xml version="1.0" encoding="utf-8"?>
<ds:datastoreItem xmlns:ds="http://schemas.openxmlformats.org/officeDocument/2006/customXml" ds:itemID="{B266611E-1AA8-41E1-A3BA-DA2E3B14201F}"/>
</file>

<file path=customXml/itemProps3.xml><?xml version="1.0" encoding="utf-8"?>
<ds:datastoreItem xmlns:ds="http://schemas.openxmlformats.org/officeDocument/2006/customXml" ds:itemID="{0B718489-6084-4DA1-8C7D-D644ABB3B1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T401 - Lot-By-Lot</vt:lpstr>
      <vt:lpstr>'T401 - Lot-By-Lot'!Print_Area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Miller, Chad</dc:creator>
  <cp:lastModifiedBy>Crane, John E</cp:lastModifiedBy>
  <cp:lastPrinted>2019-03-20T19:24:03Z</cp:lastPrinted>
  <dcterms:created xsi:type="dcterms:W3CDTF">2019-02-22T19:48:55Z</dcterms:created>
  <dcterms:modified xsi:type="dcterms:W3CDTF">2019-03-20T19:32:46Z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0x010100500E9A7B9847FA4582BA7A9C7414E584</vt:lpwstr>
  </property>
  <property fmtid="{D5CDD505-2E9C-101B-9397-08002B2CF9AE}" pid="4" name="PublishingRollupImage">
    <vt:lpwstr/>
  </property>
  <property fmtid="{D5CDD505-2E9C-101B-9397-08002B2CF9AE}" pid="7" name="PublishingPageImage">
    <vt:lpwstr/>
  </property>
  <property fmtid="{D5CDD505-2E9C-101B-9397-08002B2CF9AE}" pid="8" name="SummaryLinks">
    <vt:lpwstr/>
  </property>
  <property fmtid="{D5CDD505-2E9C-101B-9397-08002B2CF9AE}" pid="11" name="SummaryLinks2">
    <vt:lpwstr/>
  </property>
  <property fmtid="{D5CDD505-2E9C-101B-9397-08002B2CF9AE}" pid="15" name="QueryTitle">
    <vt:lpwstr/>
  </property>
  <property fmtid="{D5CDD505-2E9C-101B-9397-08002B2CF9AE}" pid="17" name="Audience">
    <vt:lpwstr/>
  </property>
  <property fmtid="{D5CDD505-2E9C-101B-9397-08002B2CF9AE}" pid="22" name="PublishingContactPicture">
    <vt:lpwstr/>
  </property>
  <property fmtid="{D5CDD505-2E9C-101B-9397-08002B2CF9AE}" pid="26" name="PublishingContactName">
    <vt:lpwstr/>
  </property>
  <property fmtid="{D5CDD505-2E9C-101B-9397-08002B2CF9AE}" pid="28" name="Comments">
    <vt:lpwstr/>
  </property>
  <property fmtid="{D5CDD505-2E9C-101B-9397-08002B2CF9AE}" pid="29" name="PublishingPageLayout">
    <vt:lpwstr/>
  </property>
  <property fmtid="{D5CDD505-2E9C-101B-9397-08002B2CF9AE}" pid="33" name="PublishingPageContent">
    <vt:lpwstr/>
  </property>
  <property fmtid="{D5CDD505-2E9C-101B-9397-08002B2CF9AE}" pid="35" name="ThirdColContent">
    <vt:lpwstr/>
  </property>
  <property fmtid="{D5CDD505-2E9C-101B-9397-08002B2CF9AE}" pid="36" name="PublishingContactEmail">
    <vt:lpwstr/>
  </property>
</Properties>
</file>