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 Drive\OneDrive - State of West Virginia\Asphalt State Wide Stuff Specs-SPs-MPs-Forms\HMA Forms\T400 Series\"/>
    </mc:Choice>
  </mc:AlternateContent>
  <xr:revisionPtr revIDLastSave="445" documentId="8_{00D6471C-5DAB-4215-A119-5F4D84D6F1DC}" xr6:coauthVersionLast="40" xr6:coauthVersionMax="40" xr10:uidLastSave="{C02E0D30-C764-4F65-BFE2-2A742A34909B}"/>
  <bookViews>
    <workbookView xWindow="810" yWindow="-120" windowWidth="20910" windowHeight="13740" xr2:uid="{34B018CC-741C-493C-ADA5-0A3927EF111D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B12" i="2" l="1"/>
  <c r="D12" i="2"/>
  <c r="D13" i="2"/>
  <c r="B25" i="2" l="1"/>
  <c r="H42" i="2"/>
  <c r="G41" i="2"/>
  <c r="A41" i="2"/>
  <c r="H26" i="2"/>
  <c r="F26" i="2"/>
  <c r="H45" i="2" s="1"/>
  <c r="H48" i="2" s="1"/>
  <c r="B26" i="2"/>
  <c r="H50" i="2" s="1"/>
  <c r="H53" i="2" s="1"/>
  <c r="H25" i="2"/>
  <c r="F25" i="2"/>
  <c r="D25" i="2"/>
  <c r="H12" i="2"/>
  <c r="F12" i="2"/>
  <c r="B45" i="2" l="1"/>
  <c r="B48" i="2" s="1"/>
  <c r="H47" i="2"/>
  <c r="H46" i="2"/>
  <c r="J25" i="2"/>
  <c r="I29" i="2"/>
  <c r="H13" i="2"/>
  <c r="B46" i="2" s="1"/>
  <c r="F13" i="2"/>
  <c r="B13" i="2"/>
  <c r="B50" i="2" s="1"/>
  <c r="B53" i="2" s="1"/>
  <c r="B47" i="2" l="1"/>
  <c r="H52" i="2"/>
  <c r="H51" i="2"/>
  <c r="C29" i="2"/>
  <c r="J12" i="2"/>
  <c r="I16" i="2"/>
  <c r="B52" i="2" l="1"/>
  <c r="B51" i="2"/>
  <c r="C16" i="2"/>
</calcChain>
</file>

<file path=xl/sharedStrings.xml><?xml version="1.0" encoding="utf-8"?>
<sst xmlns="http://schemas.openxmlformats.org/spreadsheetml/2006/main" count="83" uniqueCount="44">
  <si>
    <t>STDEV</t>
  </si>
  <si>
    <t>Pass/Fail</t>
  </si>
  <si>
    <t>MEAN</t>
  </si>
  <si>
    <t>VAR</t>
  </si>
  <si>
    <t>T-STAT</t>
  </si>
  <si>
    <t>F-STAT</t>
  </si>
  <si>
    <t>F-one Tail</t>
  </si>
  <si>
    <t>F - Two Tail</t>
  </si>
  <si>
    <t>T- One Tail</t>
  </si>
  <si>
    <t>T - Two Tail</t>
  </si>
  <si>
    <t>Observation</t>
  </si>
  <si>
    <t>Confidence</t>
  </si>
  <si>
    <t>Test 2</t>
  </si>
  <si>
    <t>Test 1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</si>
  <si>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</si>
  <si>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</si>
  <si>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</si>
  <si>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</si>
  <si>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</si>
  <si>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</si>
  <si>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</si>
  <si>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</si>
  <si>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Standard Deviations Comparison</t>
  </si>
  <si>
    <t>Average Comparison</t>
  </si>
  <si>
    <t>Project No:</t>
  </si>
  <si>
    <t>Item Number:</t>
  </si>
  <si>
    <t>Authorization No:</t>
  </si>
  <si>
    <t xml:space="preserve"> T400 Number:</t>
  </si>
  <si>
    <t>Contract ID No:</t>
  </si>
  <si>
    <t>Plant Source Code:</t>
  </si>
  <si>
    <t>District &amp; County:</t>
  </si>
  <si>
    <t>QA Results</t>
  </si>
  <si>
    <t>QC Results</t>
  </si>
  <si>
    <t>DoF - v</t>
  </si>
  <si>
    <t>T-Test - Average Comparison</t>
  </si>
  <si>
    <t>F-Test - Standard Deviations Comparison</t>
  </si>
  <si>
    <t>Joint Density</t>
  </si>
  <si>
    <t>MAT Density</t>
  </si>
  <si>
    <t>Lot A for Evaluation</t>
  </si>
  <si>
    <t>Lot B for Evaluation</t>
  </si>
  <si>
    <t>Technician's
Name:</t>
  </si>
  <si>
    <t>Reviewer's
Name:</t>
  </si>
  <si>
    <t>Contractor Gauge #:</t>
  </si>
  <si>
    <t>State Gauge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</si>
</sst>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2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9" xfId="0" applyFont="1" applyBorder="1" applyAlignment="1">
      <alignment horizontal="right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0" fillId="2" borderId="17" xfId="0" applyFill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19" xfId="0" applyFont="1" applyBorder="1"/>
    <xf numFmtId="0" fontId="5" fillId="0" borderId="13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2" fillId="0" borderId="7" xfId="0" applyFont="1" applyBorder="1"/>
    <xf numFmtId="0" fontId="2" fillId="0" borderId="25" xfId="0" applyFont="1" applyBorder="1"/>
    <xf numFmtId="0" fontId="5" fillId="0" borderId="22" xfId="0" applyFont="1" applyBorder="1" applyAlignment="1">
      <alignment horizontal="left" indent="1"/>
    </xf>
    <xf numFmtId="0" fontId="3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165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2" borderId="10" xfId="0" applyFill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2" borderId="17" xfId="0" applyFill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right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8132</xdr:colOff>
      <xdr:row>29</xdr:row>
      <xdr:rowOff>180766</xdr:rowOff>
    </xdr:from>
    <xdr:ext cx="321526" cy="146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164306-8541-4A31-ADA6-ECE58393D084}"/>
            </a:ext>
          </a:extLst>
        </xdr:cNvPr>
        <xdr:cNvSpPr txBox="1"/>
      </xdr:nvSpPr>
      <xdr:spPr>
        <a:xfrm>
          <a:off x="1408307" y="7448341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7</xdr:col>
      <xdr:colOff>578533</xdr:colOff>
      <xdr:row>29</xdr:row>
      <xdr:rowOff>104230</xdr:rowOff>
    </xdr:from>
    <xdr:ext cx="217560" cy="5905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34563E-1883-4197-B09D-1E47767AE29A}"/>
            </a:ext>
          </a:extLst>
        </xdr:cNvPr>
        <xdr:cNvSpPr txBox="1"/>
      </xdr:nvSpPr>
      <xdr:spPr>
        <a:xfrm rot="16200000">
          <a:off x="5143062" y="7394309"/>
          <a:ext cx="59054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>
              <a:solidFill>
                <a:schemeClr val="bg1">
                  <a:lumMod val="65000"/>
                </a:schemeClr>
              </a:solidFill>
            </a:rPr>
            <a:t>REMARKS</a:t>
          </a:r>
        </a:p>
      </xdr:txBody>
    </xdr:sp>
    <xdr:clientData/>
  </xdr:oneCellAnchor>
  <xdr:oneCellAnchor>
    <xdr:from>
      <xdr:col>1</xdr:col>
      <xdr:colOff>9525</xdr:colOff>
      <xdr:row>30</xdr:row>
      <xdr:rowOff>276225</xdr:rowOff>
    </xdr:from>
    <xdr:ext cx="257175" cy="15651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89D76B-622C-4C1E-A772-DFACA1E7A5D8}"/>
            </a:ext>
          </a:extLst>
        </xdr:cNvPr>
        <xdr:cNvSpPr txBox="1"/>
      </xdr:nvSpPr>
      <xdr:spPr>
        <a:xfrm flipH="1">
          <a:off x="1409700" y="767715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32</xdr:row>
      <xdr:rowOff>11231</xdr:rowOff>
    </xdr:from>
    <xdr:ext cx="278218" cy="15651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D10852-A24B-4A37-8104-FF137237E0A6}"/>
            </a:ext>
          </a:extLst>
        </xdr:cNvPr>
        <xdr:cNvSpPr txBox="1"/>
      </xdr:nvSpPr>
      <xdr:spPr>
        <a:xfrm>
          <a:off x="3254759" y="791698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31</xdr:row>
      <xdr:rowOff>229066</xdr:rowOff>
    </xdr:from>
    <xdr:ext cx="379335" cy="15651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2C980B-2287-45D5-A37C-AF059492B5D0}"/>
            </a:ext>
          </a:extLst>
        </xdr:cNvPr>
        <xdr:cNvSpPr txBox="1"/>
      </xdr:nvSpPr>
      <xdr:spPr>
        <a:xfrm>
          <a:off x="1412850" y="7906216"/>
          <a:ext cx="37933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lang="en-US" sz="1000">
              <a:solidFill>
                <a:schemeClr val="bg1">
                  <a:lumMod val="65000"/>
                </a:schemeClr>
              </a:solidFill>
            </a:rPr>
            <a:t>#.:</a:t>
          </a:r>
        </a:p>
      </xdr:txBody>
    </xdr:sp>
    <xdr:clientData/>
  </xdr:oneCellAnchor>
  <xdr:oneCellAnchor>
    <xdr:from>
      <xdr:col>1</xdr:col>
      <xdr:colOff>8132</xdr:colOff>
      <xdr:row>33</xdr:row>
      <xdr:rowOff>1859</xdr:rowOff>
    </xdr:from>
    <xdr:ext cx="321526" cy="14630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42B34A-8633-43AB-AAC8-79D49347980D}"/>
            </a:ext>
          </a:extLst>
        </xdr:cNvPr>
        <xdr:cNvSpPr txBox="1"/>
      </xdr:nvSpPr>
      <xdr:spPr>
        <a:xfrm>
          <a:off x="1408307" y="8136209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9525</xdr:colOff>
      <xdr:row>33</xdr:row>
      <xdr:rowOff>276225</xdr:rowOff>
    </xdr:from>
    <xdr:ext cx="257175" cy="15651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994BBEE-6DE3-4D09-B7DF-728B536BD10A}"/>
            </a:ext>
          </a:extLst>
        </xdr:cNvPr>
        <xdr:cNvSpPr txBox="1"/>
      </xdr:nvSpPr>
      <xdr:spPr>
        <a:xfrm flipH="1">
          <a:off x="1409700" y="836295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35</xdr:row>
      <xdr:rowOff>11231</xdr:rowOff>
    </xdr:from>
    <xdr:ext cx="278218" cy="1565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1EE8668-DBF1-4F38-999A-9E289A5A83E1}"/>
            </a:ext>
          </a:extLst>
        </xdr:cNvPr>
        <xdr:cNvSpPr txBox="1"/>
      </xdr:nvSpPr>
      <xdr:spPr>
        <a:xfrm>
          <a:off x="3254759" y="860278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35</xdr:row>
      <xdr:rowOff>9991</xdr:rowOff>
    </xdr:from>
    <xdr:ext cx="346954" cy="1565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83639BC-CDCA-4A8D-A425-ECB708B39F48}"/>
            </a:ext>
          </a:extLst>
        </xdr:cNvPr>
        <xdr:cNvSpPr txBox="1"/>
      </xdr:nvSpPr>
      <xdr:spPr>
        <a:xfrm>
          <a:off x="1412850" y="8601541"/>
          <a:ext cx="346954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#:</a:t>
          </a:r>
          <a:endParaRPr lang="en-US" sz="10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5208-52FA-43F1-ADA6-1A3A59A60AEB}">
  <dimension ref="A1:K67"/>
  <sheetViews>
    <sheetView tabSelected="1" view="pageLayout" zoomScale="83" zoomScaleNormal="100" zoomScalePageLayoutView="83" workbookViewId="0">
      <selection activeCell="G3" sqref="G3:H3"/>
    </sheetView>
  </sheetViews>
  <sheetFormatPr defaultRowHeight="18.75" x14ac:dyDescent="0.3"/>
  <cols>
    <col min="1" max="1" width="17.28515625" style="1" customWidth="1"/>
    <col min="2" max="3" width="8.28515625" style="1" customWidth="1"/>
    <col min="4" max="4" width="7.42578125" style="1" customWidth="1"/>
    <col min="5" max="5" width="8.28515625" style="1" customWidth="1"/>
    <col min="6" max="6" width="9.140625" style="1" customWidth="1"/>
    <col min="7" max="10" width="8.28515625" style="1" customWidth="1"/>
    <col min="11" max="11" width="10.140625" style="1" customWidth="1"/>
    <col min="12" max="16384" width="9.140625" style="1"/>
  </cols>
  <sheetData>
    <row r="1" spans="1:11" x14ac:dyDescent="0.3">
      <c r="A1" s="10" t="s">
        <v>24</v>
      </c>
      <c r="B1" s="85"/>
      <c r="C1" s="85"/>
      <c r="D1" s="85"/>
      <c r="E1" s="86" t="s">
        <v>25</v>
      </c>
      <c r="F1" s="87"/>
      <c r="G1" s="85"/>
      <c r="H1" s="85"/>
      <c r="I1" s="87" t="s">
        <v>42</v>
      </c>
      <c r="J1" s="87"/>
      <c r="K1" s="11"/>
    </row>
    <row r="2" spans="1:11" x14ac:dyDescent="0.3">
      <c r="A2" s="12" t="s">
        <v>26</v>
      </c>
      <c r="B2" s="88"/>
      <c r="C2" s="88"/>
      <c r="D2" s="88"/>
      <c r="E2" s="89" t="s">
        <v>27</v>
      </c>
      <c r="F2" s="90"/>
      <c r="G2" s="88"/>
      <c r="H2" s="88"/>
      <c r="I2" s="90" t="s">
        <v>43</v>
      </c>
      <c r="J2" s="90"/>
      <c r="K2" s="13"/>
    </row>
    <row r="3" spans="1:11" x14ac:dyDescent="0.3">
      <c r="A3" s="12" t="s">
        <v>28</v>
      </c>
      <c r="B3" s="88"/>
      <c r="C3" s="88"/>
      <c r="D3" s="88"/>
      <c r="E3" s="91" t="s">
        <v>38</v>
      </c>
      <c r="F3" s="92"/>
      <c r="G3" s="88"/>
      <c r="H3" s="88"/>
      <c r="I3" s="93" t="s">
        <v>30</v>
      </c>
      <c r="J3" s="89"/>
      <c r="K3" s="13"/>
    </row>
    <row r="4" spans="1:11" ht="19.5" thickBot="1" x14ac:dyDescent="0.35">
      <c r="A4" s="14" t="s">
        <v>29</v>
      </c>
      <c r="B4" s="94"/>
      <c r="C4" s="94"/>
      <c r="D4" s="94"/>
      <c r="E4" s="95" t="s">
        <v>39</v>
      </c>
      <c r="F4" s="96"/>
      <c r="G4" s="94"/>
      <c r="H4" s="94"/>
      <c r="I4" s="97"/>
      <c r="J4" s="97"/>
      <c r="K4" s="15"/>
    </row>
    <row r="5" spans="1:11" ht="13.5" customHeight="1" thickBot="1" x14ac:dyDescent="0.35"/>
    <row r="6" spans="1:11" ht="19.5" thickBot="1" x14ac:dyDescent="0.35">
      <c r="A6" s="32" t="s">
        <v>37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9.5" thickBot="1" x14ac:dyDescent="0.35">
      <c r="A7" s="23"/>
      <c r="B7" s="1" t="s">
        <v>13</v>
      </c>
      <c r="C7" s="1" t="s">
        <v>12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24" t="s">
        <v>21</v>
      </c>
    </row>
    <row r="8" spans="1:11" x14ac:dyDescent="0.3">
      <c r="A8" s="25" t="s">
        <v>31</v>
      </c>
      <c r="B8" s="26"/>
      <c r="C8" s="26"/>
      <c r="D8" s="26"/>
      <c r="E8" s="27"/>
      <c r="F8" s="27"/>
      <c r="G8" s="27"/>
      <c r="H8" s="27"/>
      <c r="I8" s="27"/>
      <c r="J8" s="27"/>
      <c r="K8" s="28"/>
    </row>
    <row r="9" spans="1:11" ht="19.5" thickBot="1" x14ac:dyDescent="0.35">
      <c r="A9" s="22" t="s">
        <v>32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10.5" customHeight="1" thickBot="1" x14ac:dyDescent="0.35"/>
    <row r="11" spans="1:11" x14ac:dyDescent="0.3">
      <c r="A11" s="19"/>
      <c r="B11" s="78" t="s">
        <v>2</v>
      </c>
      <c r="C11" s="78"/>
      <c r="D11" s="78" t="s">
        <v>3</v>
      </c>
      <c r="E11" s="78"/>
      <c r="F11" s="78" t="s">
        <v>0</v>
      </c>
      <c r="G11" s="78"/>
      <c r="H11" s="78" t="s">
        <v>10</v>
      </c>
      <c r="I11" s="78"/>
      <c r="J11" s="62" t="s">
        <v>33</v>
      </c>
      <c r="K11" s="63"/>
    </row>
    <row r="12" spans="1:11" x14ac:dyDescent="0.3">
      <c r="A12" s="20" t="s">
        <v>31</v>
      </c>
      <c r="B12" s="79" t="str">
        <f>IF(COUNT(B8:K8)&lt;10,"",AVERAGE(B8:K8))</f>
        <v/>
      </c>
      <c r="C12" s="79"/>
      <c r="D12" s="80" t="str">
        <f>IF(COUNT(B8:K8)&lt;10,"",VAR(B8:K8))</f>
        <v/>
      </c>
      <c r="E12" s="80"/>
      <c r="F12" s="80" t="str">
        <f>IF(COUNT(B8:K8)&lt;10,"",STDEV(B8:K8))</f>
        <v/>
      </c>
      <c r="G12" s="80"/>
      <c r="H12" s="79" t="str">
        <f>IF(COUNT(B8:K8)&lt;10,"",COUNT(B8:K8))</f>
        <v/>
      </c>
      <c r="I12" s="79"/>
      <c r="J12" s="81" t="str">
        <f>IF(OR(D12="",D13=""),"",(D13/H13+D12/H12)^2/((D13/H13)^2/(H13-1)+(D12/H12)^2/(H12-1)))</f>
        <v/>
      </c>
      <c r="K12" s="82"/>
    </row>
    <row r="13" spans="1:11" ht="19.5" thickBot="1" x14ac:dyDescent="0.35">
      <c r="A13" s="21" t="s">
        <v>32</v>
      </c>
      <c r="B13" s="76" t="str">
        <f>IF(COUNT(B9:K9)&lt;10,"",AVERAGE(B9:K9))</f>
        <v/>
      </c>
      <c r="C13" s="76"/>
      <c r="D13" s="77" t="str">
        <f>IF(COUNT(B9:K9)&lt;10,"",VAR(B9:K9))</f>
        <v/>
      </c>
      <c r="E13" s="77"/>
      <c r="F13" s="77" t="str">
        <f>IF(COUNT(B9:K9)&lt;10,"",STDEV(B9:K9))</f>
        <v/>
      </c>
      <c r="G13" s="77"/>
      <c r="H13" s="76" t="str">
        <f>IF(COUNT(B9:K9)&lt;10,"",COUNT(B9:K9))</f>
        <v/>
      </c>
      <c r="I13" s="76"/>
      <c r="J13" s="83"/>
      <c r="K13" s="84"/>
    </row>
    <row r="14" spans="1:11" ht="9.75" customHeight="1" thickBot="1" x14ac:dyDescent="0.35"/>
    <row r="15" spans="1:11" x14ac:dyDescent="0.3">
      <c r="A15" s="47" t="s">
        <v>34</v>
      </c>
      <c r="B15" s="48"/>
      <c r="C15" s="48"/>
      <c r="D15" s="48"/>
      <c r="E15" s="49"/>
      <c r="F15" s="47" t="s">
        <v>35</v>
      </c>
      <c r="G15" s="48"/>
      <c r="H15" s="48"/>
      <c r="I15" s="48"/>
      <c r="J15" s="48"/>
      <c r="K15" s="49"/>
    </row>
    <row r="16" spans="1:11" ht="19.5" thickBot="1" x14ac:dyDescent="0.35">
      <c r="A16" s="42" t="s">
        <v>1</v>
      </c>
      <c r="B16" s="43"/>
      <c r="C16" s="44" t="str">
        <f>B53</f>
        <v/>
      </c>
      <c r="D16" s="45"/>
      <c r="E16" s="45"/>
      <c r="F16" s="42" t="s">
        <v>1</v>
      </c>
      <c r="G16" s="45"/>
      <c r="H16" s="43"/>
      <c r="I16" s="44" t="str">
        <f>B48</f>
        <v/>
      </c>
      <c r="J16" s="45"/>
      <c r="K16" s="46"/>
    </row>
    <row r="18" spans="1:11" ht="19.5" thickBot="1" x14ac:dyDescent="0.35"/>
    <row r="19" spans="1:11" ht="19.5" thickBot="1" x14ac:dyDescent="0.35">
      <c r="A19" s="32" t="s">
        <v>36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</row>
    <row r="20" spans="1:11" ht="19.5" thickBot="1" x14ac:dyDescent="0.35">
      <c r="A20" s="23"/>
      <c r="B20" s="1" t="s">
        <v>13</v>
      </c>
      <c r="C20" s="1" t="s">
        <v>12</v>
      </c>
      <c r="D20" s="1" t="s">
        <v>14</v>
      </c>
      <c r="E20" s="1" t="s">
        <v>15</v>
      </c>
      <c r="F20" s="1" t="s">
        <v>16</v>
      </c>
      <c r="G20" s="1" t="s">
        <v>17</v>
      </c>
      <c r="H20" s="1" t="s">
        <v>18</v>
      </c>
      <c r="I20" s="1" t="s">
        <v>19</v>
      </c>
      <c r="J20" s="1" t="s">
        <v>20</v>
      </c>
      <c r="K20" s="24" t="s">
        <v>21</v>
      </c>
    </row>
    <row r="21" spans="1:11" x14ac:dyDescent="0.3">
      <c r="A21" s="25" t="s">
        <v>31</v>
      </c>
      <c r="B21" s="26"/>
      <c r="C21" s="26"/>
      <c r="D21" s="26"/>
      <c r="E21" s="27"/>
      <c r="F21" s="27"/>
      <c r="G21" s="27"/>
      <c r="H21" s="27"/>
      <c r="I21" s="27"/>
      <c r="J21" s="27"/>
      <c r="K21" s="28"/>
    </row>
    <row r="22" spans="1:11" ht="19.5" thickBot="1" x14ac:dyDescent="0.35">
      <c r="A22" s="22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12" customHeight="1" thickBot="1" x14ac:dyDescent="0.35"/>
    <row r="24" spans="1:11" x14ac:dyDescent="0.3">
      <c r="A24" s="19"/>
      <c r="B24" s="78" t="s">
        <v>2</v>
      </c>
      <c r="C24" s="78"/>
      <c r="D24" s="78" t="s">
        <v>3</v>
      </c>
      <c r="E24" s="78"/>
      <c r="F24" s="78" t="s">
        <v>0</v>
      </c>
      <c r="G24" s="78"/>
      <c r="H24" s="78" t="s">
        <v>10</v>
      </c>
      <c r="I24" s="78"/>
      <c r="J24" s="62" t="s">
        <v>33</v>
      </c>
      <c r="K24" s="63"/>
    </row>
    <row r="25" spans="1:11" x14ac:dyDescent="0.3">
      <c r="A25" s="20" t="s">
        <v>31</v>
      </c>
      <c r="B25" s="79" t="str">
        <f>IF(COUNT(B21:K21)&lt;10,"",AVERAGE(B21:K21))</f>
        <v/>
      </c>
      <c r="C25" s="79"/>
      <c r="D25" s="80" t="str">
        <f>IF(COUNT(B21:K21)&lt;10,"",VAR(B21:K21))</f>
        <v/>
      </c>
      <c r="E25" s="80"/>
      <c r="F25" s="80" t="str">
        <f>IF(COUNT(B21:K21)&lt;10,"",STDEV(B21:K21))</f>
        <v/>
      </c>
      <c r="G25" s="80"/>
      <c r="H25" s="79" t="str">
        <f>IF(COUNT(B21:K21)&lt;10,"",COUNT(B21:K21))</f>
        <v/>
      </c>
      <c r="I25" s="79"/>
      <c r="J25" s="81" t="str">
        <f>IF(OR(D25="",D26=""),"",(D26/H26+D25/H25)^2/((D26/H26)^2/(H26-1)+(D25/H25)^2/(H25-1)))</f>
        <v/>
      </c>
      <c r="K25" s="82"/>
    </row>
    <row r="26" spans="1:11" ht="19.5" thickBot="1" x14ac:dyDescent="0.35">
      <c r="A26" s="21" t="s">
        <v>32</v>
      </c>
      <c r="B26" s="76" t="str">
        <f>IF(COUNT(B22:K22)&lt;10,"",AVERAGE(B22:K22))</f>
        <v/>
      </c>
      <c r="C26" s="76"/>
      <c r="D26" s="77" t="str">
        <f>IF(COUNT(B22:K22)&lt;10,"",VAR(B22:K22))</f>
        <v/>
      </c>
      <c r="E26" s="77"/>
      <c r="F26" s="77" t="str">
        <f>IF(COUNT(B22:K22)&lt;10,"",STDEV(B22:K22))</f>
        <v/>
      </c>
      <c r="G26" s="77"/>
      <c r="H26" s="76" t="str">
        <f>IF(COUNT(B22:K22)&lt;10,"",COUNT(B22:K22))</f>
        <v/>
      </c>
      <c r="I26" s="76"/>
      <c r="J26" s="83"/>
      <c r="K26" s="84"/>
    </row>
    <row r="27" spans="1:11" ht="9" customHeight="1" thickBot="1" x14ac:dyDescent="0.35"/>
    <row r="28" spans="1:11" x14ac:dyDescent="0.3">
      <c r="A28" s="47" t="s">
        <v>34</v>
      </c>
      <c r="B28" s="48"/>
      <c r="C28" s="48"/>
      <c r="D28" s="48"/>
      <c r="E28" s="49"/>
      <c r="F28" s="47" t="s">
        <v>35</v>
      </c>
      <c r="G28" s="48"/>
      <c r="H28" s="48"/>
      <c r="I28" s="48"/>
      <c r="J28" s="48"/>
      <c r="K28" s="49"/>
    </row>
    <row r="29" spans="1:11" ht="19.5" thickBot="1" x14ac:dyDescent="0.35">
      <c r="A29" s="42" t="s">
        <v>1</v>
      </c>
      <c r="B29" s="43"/>
      <c r="C29" s="44" t="str">
        <f>H53</f>
        <v/>
      </c>
      <c r="D29" s="45"/>
      <c r="E29" s="45"/>
      <c r="F29" s="42" t="s">
        <v>1</v>
      </c>
      <c r="G29" s="45"/>
      <c r="H29" s="43"/>
      <c r="I29" s="44" t="str">
        <f>H48</f>
        <v/>
      </c>
      <c r="J29" s="45"/>
      <c r="K29" s="46"/>
    </row>
    <row r="30" spans="1:11" ht="13.5" customHeight="1" thickBot="1" x14ac:dyDescent="0.35"/>
    <row r="31" spans="1:11" x14ac:dyDescent="0.3">
      <c r="A31" s="35" t="s">
        <v>40</v>
      </c>
      <c r="B31" s="38"/>
      <c r="C31" s="39"/>
      <c r="D31" s="39"/>
      <c r="E31" s="39"/>
      <c r="F31" s="39"/>
      <c r="G31" s="39"/>
      <c r="H31" s="39"/>
      <c r="I31" s="67"/>
      <c r="J31" s="68"/>
      <c r="K31" s="69"/>
    </row>
    <row r="32" spans="1:11" x14ac:dyDescent="0.3">
      <c r="A32" s="36"/>
      <c r="B32" s="40"/>
      <c r="C32" s="41"/>
      <c r="D32" s="41"/>
      <c r="E32" s="41"/>
      <c r="F32" s="41"/>
      <c r="G32" s="41"/>
      <c r="H32" s="41"/>
      <c r="I32" s="70"/>
      <c r="J32" s="71"/>
      <c r="K32" s="72"/>
    </row>
    <row r="33" spans="1:11" ht="19.5" thickBot="1" x14ac:dyDescent="0.35">
      <c r="A33" s="37"/>
      <c r="B33" s="40"/>
      <c r="C33" s="41"/>
      <c r="D33" s="41"/>
      <c r="E33" s="41"/>
      <c r="F33" s="41"/>
      <c r="G33" s="41"/>
      <c r="H33" s="41"/>
      <c r="I33" s="70"/>
      <c r="J33" s="71"/>
      <c r="K33" s="72"/>
    </row>
    <row r="34" spans="1:11" x14ac:dyDescent="0.3">
      <c r="A34" s="58" t="s">
        <v>41</v>
      </c>
      <c r="B34" s="38"/>
      <c r="C34" s="39"/>
      <c r="D34" s="39"/>
      <c r="E34" s="39"/>
      <c r="F34" s="39"/>
      <c r="G34" s="39"/>
      <c r="H34" s="39"/>
      <c r="I34" s="70"/>
      <c r="J34" s="71"/>
      <c r="K34" s="72"/>
    </row>
    <row r="35" spans="1:11" x14ac:dyDescent="0.3">
      <c r="A35" s="36"/>
      <c r="B35" s="40"/>
      <c r="C35" s="41"/>
      <c r="D35" s="41"/>
      <c r="E35" s="41"/>
      <c r="F35" s="41"/>
      <c r="G35" s="41"/>
      <c r="H35" s="41"/>
      <c r="I35" s="70"/>
      <c r="J35" s="71"/>
      <c r="K35" s="72"/>
    </row>
    <row r="36" spans="1:11" ht="19.5" thickBot="1" x14ac:dyDescent="0.35">
      <c r="A36" s="59"/>
      <c r="B36" s="60"/>
      <c r="C36" s="61"/>
      <c r="D36" s="61"/>
      <c r="E36" s="61"/>
      <c r="F36" s="61"/>
      <c r="G36" s="61"/>
      <c r="H36" s="61"/>
      <c r="I36" s="73"/>
      <c r="J36" s="74"/>
      <c r="K36" s="75"/>
    </row>
    <row r="39" spans="1:11" x14ac:dyDescent="0.3">
      <c r="A39" s="31">
        <v>43544</v>
      </c>
    </row>
    <row r="40" spans="1:11" hidden="1" x14ac:dyDescent="0.3"/>
    <row r="41" spans="1:11" hidden="1" x14ac:dyDescent="0.3">
      <c r="A41" s="64" t="str">
        <f>A6</f>
        <v>MAT Density</v>
      </c>
      <c r="B41" s="65"/>
      <c r="C41" s="66"/>
      <c r="D41" s="4"/>
      <c r="E41" s="4"/>
      <c r="F41" s="4"/>
      <c r="G41" s="64" t="str">
        <f>A19</f>
        <v>Joint Density</v>
      </c>
      <c r="H41" s="65"/>
      <c r="I41" s="66"/>
    </row>
    <row r="42" spans="1:11" hidden="1" x14ac:dyDescent="0.3">
      <c r="A42" s="3" t="s">
        <v>11</v>
      </c>
      <c r="B42" s="56">
        <v>95</v>
      </c>
      <c r="C42" s="57"/>
      <c r="D42" s="4"/>
      <c r="E42" s="4"/>
      <c r="F42" s="4"/>
      <c r="G42" s="3" t="s">
        <v>11</v>
      </c>
      <c r="H42" s="56">
        <f>B42</f>
        <v>95</v>
      </c>
      <c r="I42" s="57"/>
    </row>
    <row r="43" spans="1:11" ht="19.5" hidden="1" thickBot="1" x14ac:dyDescent="0.35">
      <c r="A43" s="8"/>
      <c r="B43" s="9"/>
      <c r="C43" s="9"/>
      <c r="D43" s="4"/>
      <c r="E43" s="4"/>
      <c r="F43" s="4"/>
      <c r="G43" s="8"/>
      <c r="H43" s="9"/>
      <c r="I43" s="9"/>
    </row>
    <row r="44" spans="1:11" hidden="1" x14ac:dyDescent="0.3">
      <c r="A44" s="16" t="s">
        <v>22</v>
      </c>
      <c r="B44" s="17"/>
      <c r="C44" s="18"/>
      <c r="G44" s="16" t="s">
        <v>22</v>
      </c>
      <c r="H44" s="17"/>
      <c r="I44" s="18"/>
    </row>
    <row r="45" spans="1:11" hidden="1" x14ac:dyDescent="0.3">
      <c r="A45" s="5" t="s">
        <v>5</v>
      </c>
      <c r="B45" s="54" t="str">
        <f>IF(F12="","",((MAX(F12:G13))^2)/((MIN(F12:G13))^2))</f>
        <v/>
      </c>
      <c r="C45" s="55"/>
      <c r="G45" s="5" t="s">
        <v>5</v>
      </c>
      <c r="H45" s="54" t="str">
        <f>IF(F26="","",((MAX(F25:G26))^2)/((MIN(F25:G26))^2))</f>
        <v/>
      </c>
      <c r="I45" s="55"/>
    </row>
    <row r="46" spans="1:11" hidden="1" x14ac:dyDescent="0.3">
      <c r="A46" s="6" t="s">
        <v>6</v>
      </c>
      <c r="B46" s="54" t="str">
        <f>IF(B12="","",_xlfn.F.INV(B42/100,H12-1,H13-1))</f>
        <v/>
      </c>
      <c r="C46" s="55"/>
      <c r="G46" s="6" t="s">
        <v>6</v>
      </c>
      <c r="H46" s="54" t="str">
        <f>IF(H26="","",_xlfn.F.INV(H42/100,H25-1,H26-1))</f>
        <v/>
      </c>
      <c r="I46" s="55"/>
    </row>
    <row r="47" spans="1:11" hidden="1" x14ac:dyDescent="0.3">
      <c r="A47" s="5" t="s">
        <v>7</v>
      </c>
      <c r="B47" s="54" t="str">
        <f>IF(B12="","",_xlfn.F.INV(1-(1-B42/100)/2,H12-1,H13-1))</f>
        <v/>
      </c>
      <c r="C47" s="55"/>
      <c r="G47" s="5" t="s">
        <v>7</v>
      </c>
      <c r="H47" s="54" t="str">
        <f>IF(H26="","",_xlfn.F.INV(1-(1-H42/100)/2,H25-1,H26-1))</f>
        <v/>
      </c>
      <c r="I47" s="55"/>
    </row>
    <row r="48" spans="1:11" ht="19.5" hidden="1" thickBot="1" x14ac:dyDescent="0.35">
      <c r="A48" s="7" t="s">
        <v>1</v>
      </c>
      <c r="B48" s="52" t="str">
        <f>IF(B45="","",IF(B45&gt;B47,"Fail","Pass"))</f>
        <v/>
      </c>
      <c r="C48" s="53"/>
      <c r="G48" s="7" t="s">
        <v>1</v>
      </c>
      <c r="H48" s="52" t="str">
        <f>IF(H45="","",IF(H45&gt;H47,"Fail","Pass"))</f>
        <v/>
      </c>
      <c r="I48" s="53"/>
    </row>
    <row r="49" spans="1:9" hidden="1" x14ac:dyDescent="0.3">
      <c r="A49" s="16" t="s">
        <v>23</v>
      </c>
      <c r="B49" s="17"/>
      <c r="C49" s="18"/>
      <c r="G49" s="16" t="s">
        <v>23</v>
      </c>
      <c r="H49" s="17"/>
      <c r="I49" s="18"/>
    </row>
    <row r="50" spans="1:9" hidden="1" x14ac:dyDescent="0.3">
      <c r="A50" s="5" t="s">
        <v>4</v>
      </c>
      <c r="B50" s="54" t="str">
        <f>IF(B12="","",ABS($B$12-$B$13)/SQRT(($D$12/$H$12)+($D$13/$H$13)))</f>
        <v/>
      </c>
      <c r="C50" s="55"/>
      <c r="G50" s="5" t="s">
        <v>4</v>
      </c>
      <c r="H50" s="54" t="str">
        <f>IF(B26="","",ABS($B$25-$B$26)/SQRT(($D$25/$H$25)+($D$26/$H$26)))</f>
        <v/>
      </c>
      <c r="I50" s="55"/>
    </row>
    <row r="51" spans="1:9" hidden="1" x14ac:dyDescent="0.3">
      <c r="A51" s="6" t="s">
        <v>8</v>
      </c>
      <c r="B51" s="50" t="str">
        <f>IF(J12="","",TINV((1-$B$42/100),$J$12))</f>
        <v/>
      </c>
      <c r="C51" s="51"/>
      <c r="G51" s="6" t="s">
        <v>8</v>
      </c>
      <c r="H51" s="50" t="str">
        <f>IF(J25="","",TINV((1-$H$42/100),$J$25))</f>
        <v/>
      </c>
      <c r="I51" s="51"/>
    </row>
    <row r="52" spans="1:9" hidden="1" x14ac:dyDescent="0.3">
      <c r="A52" s="5" t="s">
        <v>9</v>
      </c>
      <c r="B52" s="50" t="str">
        <f>IF(J12="","",TINV((1-$B$42/100)/2,$J$12))</f>
        <v/>
      </c>
      <c r="C52" s="51"/>
      <c r="G52" s="5" t="s">
        <v>9</v>
      </c>
      <c r="H52" s="50" t="str">
        <f>IF(J25="","",TINV((1-$H$42/100)/2,$J$25))</f>
        <v/>
      </c>
      <c r="I52" s="51"/>
    </row>
    <row r="53" spans="1:9" ht="19.5" hidden="1" thickBot="1" x14ac:dyDescent="0.35">
      <c r="A53" s="7" t="s">
        <v>1</v>
      </c>
      <c r="B53" s="52" t="str">
        <f>IF(B50="","",IF(B50&gt;B52,"Fail","Pass"))</f>
        <v/>
      </c>
      <c r="C53" s="53"/>
      <c r="G53" s="7" t="s">
        <v>1</v>
      </c>
      <c r="H53" s="52" t="str">
        <f>IF(H50="","",IF(H50&gt;H52,"Fail","Pass"))</f>
        <v/>
      </c>
      <c r="I53" s="53"/>
    </row>
    <row r="54" spans="1:9" hidden="1" x14ac:dyDescent="0.3"/>
    <row r="55" spans="1:9" hidden="1" x14ac:dyDescent="0.3"/>
    <row r="56" spans="1:9" hidden="1" x14ac:dyDescent="0.3"/>
    <row r="67" spans="1:1" x14ac:dyDescent="0.3">
      <c r="A67" s="2"/>
    </row>
  </sheetData>
  <sheetProtection algorithmName="SHA-512" hashValue="27TwFgzysjh0U6prI4A/V8YFkyz0FCXAZegtwXu5Ju/0R+wqfmMfIcq4rP3MRuT4rz8c0TYLWZf2JyAN1ss8Sg==" saltValue="3ORIdFJSekS5RnfeMfapcw==" spinCount="100000" sheet="1" objects="1" scenarios="1" formatColumns="0" formatRows="0"/>
  <protectedRanges>
    <protectedRange sqref="G1:G4 B1:B4 K1:K4" name="Range1"/>
    <protectedRange sqref="C31:H36 I31:I32 J31:K35" name="Range1_1"/>
  </protectedRanges>
  <mergeCells count="89">
    <mergeCell ref="B3:D3"/>
    <mergeCell ref="E3:F3"/>
    <mergeCell ref="G3:H3"/>
    <mergeCell ref="I3:J3"/>
    <mergeCell ref="B4:D4"/>
    <mergeCell ref="E4:F4"/>
    <mergeCell ref="G4:H4"/>
    <mergeCell ref="I4:J4"/>
    <mergeCell ref="B1:D1"/>
    <mergeCell ref="E1:F1"/>
    <mergeCell ref="G1:H1"/>
    <mergeCell ref="I1:J1"/>
    <mergeCell ref="B2:D2"/>
    <mergeCell ref="E2:F2"/>
    <mergeCell ref="G2:H2"/>
    <mergeCell ref="I2:J2"/>
    <mergeCell ref="J11:K11"/>
    <mergeCell ref="I16:K16"/>
    <mergeCell ref="J12:K13"/>
    <mergeCell ref="B12:C12"/>
    <mergeCell ref="D12:E12"/>
    <mergeCell ref="F12:G12"/>
    <mergeCell ref="H12:I12"/>
    <mergeCell ref="B13:C13"/>
    <mergeCell ref="D13:E13"/>
    <mergeCell ref="F13:G13"/>
    <mergeCell ref="H13:I13"/>
    <mergeCell ref="B11:C11"/>
    <mergeCell ref="D11:E11"/>
    <mergeCell ref="F11:G11"/>
    <mergeCell ref="H11:I11"/>
    <mergeCell ref="F15:K15"/>
    <mergeCell ref="B25:C25"/>
    <mergeCell ref="D25:E25"/>
    <mergeCell ref="F25:G25"/>
    <mergeCell ref="H25:I25"/>
    <mergeCell ref="J25:K26"/>
    <mergeCell ref="H26:I26"/>
    <mergeCell ref="F16:H16"/>
    <mergeCell ref="B24:C24"/>
    <mergeCell ref="D24:E24"/>
    <mergeCell ref="F24:G24"/>
    <mergeCell ref="H24:I24"/>
    <mergeCell ref="J24:K24"/>
    <mergeCell ref="B52:C52"/>
    <mergeCell ref="B53:C53"/>
    <mergeCell ref="B42:C42"/>
    <mergeCell ref="A41:C41"/>
    <mergeCell ref="B46:C46"/>
    <mergeCell ref="B47:C47"/>
    <mergeCell ref="B48:C48"/>
    <mergeCell ref="B50:C50"/>
    <mergeCell ref="B51:C51"/>
    <mergeCell ref="B45:C45"/>
    <mergeCell ref="G41:I41"/>
    <mergeCell ref="I31:K36"/>
    <mergeCell ref="B26:C26"/>
    <mergeCell ref="D26:E26"/>
    <mergeCell ref="F26:G26"/>
    <mergeCell ref="A34:A36"/>
    <mergeCell ref="B34:H34"/>
    <mergeCell ref="B35:H35"/>
    <mergeCell ref="B36:E36"/>
    <mergeCell ref="F36:H36"/>
    <mergeCell ref="H51:I51"/>
    <mergeCell ref="H52:I52"/>
    <mergeCell ref="H53:I53"/>
    <mergeCell ref="H50:I50"/>
    <mergeCell ref="H42:I42"/>
    <mergeCell ref="H45:I45"/>
    <mergeCell ref="H46:I46"/>
    <mergeCell ref="H47:I47"/>
    <mergeCell ref="H48:I48"/>
    <mergeCell ref="A6:K6"/>
    <mergeCell ref="A19:K19"/>
    <mergeCell ref="A31:A33"/>
    <mergeCell ref="B31:H31"/>
    <mergeCell ref="B32:H32"/>
    <mergeCell ref="B33:E33"/>
    <mergeCell ref="F33:H33"/>
    <mergeCell ref="A29:B29"/>
    <mergeCell ref="C29:E29"/>
    <mergeCell ref="F29:H29"/>
    <mergeCell ref="I29:K29"/>
    <mergeCell ref="A16:B16"/>
    <mergeCell ref="C16:E16"/>
    <mergeCell ref="A15:E15"/>
    <mergeCell ref="A28:E28"/>
    <mergeCell ref="F28:K28"/>
  </mergeCells>
  <conditionalFormatting sqref="B53 B48">
    <cfRule type="containsText" dxfId="13" priority="23" operator="containsText" text="Fail">
      <formula>NOT(ISERROR(SEARCH("Fail",B48)))</formula>
    </cfRule>
    <cfRule type="containsText" dxfId="12" priority="24" operator="containsText" text="Pass">
      <formula>NOT(ISERROR(SEARCH("Pass",B48)))</formula>
    </cfRule>
  </conditionalFormatting>
  <conditionalFormatting sqref="I16">
    <cfRule type="containsText" dxfId="11" priority="17" operator="containsText" text="Fail">
      <formula>NOT(ISERROR(SEARCH("Fail",I16)))</formula>
    </cfRule>
    <cfRule type="containsText" dxfId="10" priority="18" operator="containsText" text="Pass">
      <formula>NOT(ISERROR(SEARCH("Pass",I16)))</formula>
    </cfRule>
  </conditionalFormatting>
  <conditionalFormatting sqref="C16">
    <cfRule type="containsText" dxfId="9" priority="15" operator="containsText" text="Fail">
      <formula>NOT(ISERROR(SEARCH("Fail",C16)))</formula>
    </cfRule>
    <cfRule type="containsText" dxfId="8" priority="16" operator="containsText" text="Pass">
      <formula>NOT(ISERROR(SEARCH("Pass",C16)))</formula>
    </cfRule>
  </conditionalFormatting>
  <conditionalFormatting sqref="B67">
    <cfRule type="containsText" dxfId="7" priority="7" operator="containsText" text="Fail">
      <formula>NOT(ISERROR(SEARCH("Fail",B67)))</formula>
    </cfRule>
    <cfRule type="containsText" dxfId="6" priority="8" operator="containsText" text="Pass">
      <formula>NOT(ISERROR(SEARCH("Pass",B67)))</formula>
    </cfRule>
  </conditionalFormatting>
  <conditionalFormatting sqref="H53 H48">
    <cfRule type="containsText" dxfId="5" priority="5" operator="containsText" text="Fail">
      <formula>NOT(ISERROR(SEARCH("Fail",H48)))</formula>
    </cfRule>
    <cfRule type="containsText" dxfId="4" priority="6" operator="containsText" text="Pass">
      <formula>NOT(ISERROR(SEARCH("Pass",H48)))</formula>
    </cfRule>
  </conditionalFormatting>
  <conditionalFormatting sqref="I29">
    <cfRule type="containsText" dxfId="3" priority="3" operator="containsText" text="Fail">
      <formula>NOT(ISERROR(SEARCH("Fail",I29)))</formula>
    </cfRule>
    <cfRule type="containsText" dxfId="2" priority="4" operator="containsText" text="Pass">
      <formula>NOT(ISERROR(SEARCH("Pass",I29)))</formula>
    </cfRule>
  </conditionalFormatting>
  <conditionalFormatting sqref="C29">
    <cfRule type="containsText" dxfId="1" priority="1" operator="containsText" text="Fail">
      <formula>NOT(ISERROR(SEARCH("Fail",C29)))</formula>
    </cfRule>
    <cfRule type="containsText" dxfId="0" priority="2" operator="containsText" text="Pass">
      <formula>NOT(ISERROR(SEARCH("Pass",C29)))</formula>
    </cfRule>
  </conditionalFormatting>
  <pageMargins left="0.25" right="0.25" top="0.75" bottom="0.75" header="0.3" footer="0.3"/>
  <pageSetup orientation="portrait" r:id="rId1"/>
  <headerFooter>
    <oddHeader>&amp;L       T - 401b - Comparison
       Rev 2019-03-20&amp;CWest Virginia Division Of Highways
401/402    Lot-By-Lot Asphalt Compaction QC-QA Comparison (FnT&amp;"T,Regular" - Tests)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E9A7B9847FA4582BA7A9C7414E584" ma:contentTypeVersion="73" ma:contentTypeDescription="Create a new document." ma:contentTypeScope="" ma:versionID="52ea84b0701d8f752916d36aed69dadb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9fa8b099df3ff6c909bae93d5a91f307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owonfrontpage xmlns="e87d405a-4759-43f8-848c-21ef0bd2b117">false</showonfrontpage>
    <WhatsNew xmlns="e87d405a-4759-43f8-848c-21ef0bd2b117">false</WhatsNew>
  </documentManagement>
</p:properties>
</file>

<file path=customXml/itemProps1.xml><?xml version="1.0" encoding="utf-8"?>
<ds:datastoreItem xmlns:ds="http://schemas.openxmlformats.org/officeDocument/2006/customXml" ds:itemID="{4CC1A187-6271-45DC-9DFA-CDE49C288BE5}"/>
</file>

<file path=customXml/itemProps2.xml><?xml version="1.0" encoding="utf-8"?>
<ds:datastoreItem xmlns:ds="http://schemas.openxmlformats.org/officeDocument/2006/customXml" ds:itemID="{144B8101-B576-4A39-A8DD-5AB83385B261}"/>
</file>

<file path=customXml/itemProps3.xml><?xml version="1.0" encoding="utf-8"?>
<ds:datastoreItem xmlns:ds="http://schemas.openxmlformats.org/officeDocument/2006/customXml" ds:itemID="{05CF5704-DC90-4C1D-B157-80DFBD7BB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Cyrus, Paul G</dc:creator>
  <cp:lastModifiedBy>Crane, John E</cp:lastModifiedBy>
  <cp:lastPrinted>2019-03-14T15:23:28Z</cp:lastPrinted>
  <dcterms:created xsi:type="dcterms:W3CDTF">2018-07-05T14:27:58Z</dcterms:created>
  <dcterms:modified xsi:type="dcterms:W3CDTF">2019-03-20T20:40:28Z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0x010100500E9A7B9847FA4582BA7A9C7414E584</vt:lpwstr>
  </property>
  <property fmtid="{D5CDD505-2E9C-101B-9397-08002B2CF9AE}" pid="4" name="PublishingRollupImage">
    <vt:lpwstr/>
  </property>
  <property fmtid="{D5CDD505-2E9C-101B-9397-08002B2CF9AE}" pid="7" name="PublishingPageImage">
    <vt:lpwstr/>
  </property>
  <property fmtid="{D5CDD505-2E9C-101B-9397-08002B2CF9AE}" pid="8" name="SummaryLinks">
    <vt:lpwstr/>
  </property>
  <property fmtid="{D5CDD505-2E9C-101B-9397-08002B2CF9AE}" pid="11" name="SummaryLinks2">
    <vt:lpwstr/>
  </property>
  <property fmtid="{D5CDD505-2E9C-101B-9397-08002B2CF9AE}" pid="15" name="QueryTitle">
    <vt:lpwstr/>
  </property>
  <property fmtid="{D5CDD505-2E9C-101B-9397-08002B2CF9AE}" pid="17" name="Audience">
    <vt:lpwstr/>
  </property>
  <property fmtid="{D5CDD505-2E9C-101B-9397-08002B2CF9AE}" pid="22" name="PublishingContactPicture">
    <vt:lpwstr/>
  </property>
  <property fmtid="{D5CDD505-2E9C-101B-9397-08002B2CF9AE}" pid="26" name="PublishingContactName">
    <vt:lpwstr/>
  </property>
  <property fmtid="{D5CDD505-2E9C-101B-9397-08002B2CF9AE}" pid="28" name="Comments">
    <vt:lpwstr/>
  </property>
  <property fmtid="{D5CDD505-2E9C-101B-9397-08002B2CF9AE}" pid="29" name="PublishingPageLayout">
    <vt:lpwstr/>
  </property>
  <property fmtid="{D5CDD505-2E9C-101B-9397-08002B2CF9AE}" pid="33" name="PublishingPageContent">
    <vt:lpwstr/>
  </property>
  <property fmtid="{D5CDD505-2E9C-101B-9397-08002B2CF9AE}" pid="35" name="ThirdColContent">
    <vt:lpwstr/>
  </property>
  <property fmtid="{D5CDD505-2E9C-101B-9397-08002B2CF9AE}" pid="36" name="PublishingContactEmail">
    <vt:lpwstr/>
  </property>
</Properties>
</file>